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2"/>
  </bookViews>
  <sheets>
    <sheet name="Расходы" sheetId="1" r:id="rId1"/>
    <sheet name="Доходы" sheetId="2" r:id="rId2"/>
    <sheet name="Распределение расходов" sheetId="3" r:id="rId3"/>
  </sheets>
  <definedNames>
    <definedName name="_xlnm.Print_Titles" localSheetId="1">'Доходы'!$2:$8</definedName>
    <definedName name="_xlnm.Print_Titles" localSheetId="2">'Распределение расходов'!$5:$9</definedName>
    <definedName name="_xlnm.Print_Titles" localSheetId="0">'Расходы'!$6:$9</definedName>
  </definedNames>
  <calcPr fullCalcOnLoad="1"/>
</workbook>
</file>

<file path=xl/sharedStrings.xml><?xml version="1.0" encoding="utf-8"?>
<sst xmlns="http://schemas.openxmlformats.org/spreadsheetml/2006/main" count="227" uniqueCount="175">
  <si>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</si>
  <si>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</si>
  <si>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 xml:space="preserve"> 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</si>
  <si>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</si>
  <si>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</si>
  <si>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</si>
  <si>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r>
      <t xml:space="preserve">ОЦЕНКА РАСХОДНЫХ ОБЯЗАТЕЛЬСТВ </t>
    </r>
    <r>
      <rPr>
        <b/>
        <sz val="13"/>
        <rFont val="Times New Roman"/>
        <family val="1"/>
      </rPr>
      <t xml:space="preserve">СУБЪЕКТА БЮДЖЕТНОГО ПЛАНИРОВАНИЯ </t>
    </r>
  </si>
  <si>
    <t>Жилищно-коммунальное хозяйство</t>
  </si>
  <si>
    <t>Национальная безопасность и правоохранительная деятельность</t>
  </si>
  <si>
    <t xml:space="preserve">Уличное освещение </t>
  </si>
  <si>
    <t>Прочие мероприятия по благоустройству городских округов и поселений</t>
  </si>
  <si>
    <t>Образование</t>
  </si>
  <si>
    <t>Социальная политика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</si>
  <si>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управлении</t>
  </si>
  <si>
    <t>Иные межбюджетные трансферты на передачу полномочий</t>
  </si>
  <si>
    <t>Межбюджетные трансферты</t>
  </si>
  <si>
    <t>Отчетный период</t>
  </si>
  <si>
    <t>Плановый период</t>
  </si>
  <si>
    <t>руб.</t>
  </si>
  <si>
    <t>%</t>
  </si>
  <si>
    <t>за счет бюджетных средств</t>
  </si>
  <si>
    <t>Метод оценки</t>
  </si>
  <si>
    <t>Объем бюджетных средств (тыс. руб.)</t>
  </si>
  <si>
    <t>Нормативный правовой акт (статья, пункт, подпункт, абзац)</t>
  </si>
  <si>
    <t>ВСЕГО ДОХОДОВ</t>
  </si>
  <si>
    <t>прогноз</t>
  </si>
  <si>
    <t>план</t>
  </si>
  <si>
    <t>факт</t>
  </si>
  <si>
    <t>Вид дохода с расшифровкой по подведомственным организациям</t>
  </si>
  <si>
    <t>Наименование расходного обязательства</t>
  </si>
  <si>
    <t xml:space="preserve">Цели, задачи и программы   </t>
  </si>
  <si>
    <t>(наименования)</t>
  </si>
  <si>
    <t>тыс.</t>
  </si>
  <si>
    <t>Цель 1</t>
  </si>
  <si>
    <t>Задача 1.1</t>
  </si>
  <si>
    <t>Цель 2</t>
  </si>
  <si>
    <t>Задача 2.1</t>
  </si>
  <si>
    <t xml:space="preserve">Задача 2.2 </t>
  </si>
  <si>
    <t>Цель 3</t>
  </si>
  <si>
    <t>Задача 3.1</t>
  </si>
  <si>
    <t>Повышение эффективности бюджетных расходов</t>
  </si>
  <si>
    <t>Всего распределено средств по целям, в том числе:</t>
  </si>
  <si>
    <t xml:space="preserve"> - распределено по программам</t>
  </si>
  <si>
    <t xml:space="preserve"> - распределено по задачам</t>
  </si>
  <si>
    <t>Программа 3.3</t>
  </si>
  <si>
    <t>Не распределено по программам</t>
  </si>
  <si>
    <t>Не распределено по задачам</t>
  </si>
  <si>
    <t>к докладу</t>
  </si>
  <si>
    <t>Приложение 2</t>
  </si>
  <si>
    <t>нормативный</t>
  </si>
  <si>
    <t>Финансирование расходов на содержание органов местного самоуправления поселений</t>
  </si>
  <si>
    <t>ИТОГО</t>
  </si>
  <si>
    <t xml:space="preserve">Налог на имущество физических лиц,  взимаемый по ставке, применяемой к объекту налогообложения, расположенному в границах поселения 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</si>
  <si>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</si>
  <si>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</si>
  <si>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на выравнивание бюджетной обеспеченности поселений из регионального Фонда финансовой поддержки</t>
  </si>
  <si>
    <t>Дотации  на выравнивание бюджетной обеспеченности поселений из районного Фонда финансовой поддержки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</si>
  <si>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</si>
  <si>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Иные межбюджетные трансферты из районного бюджета (средства на сбалансированность)</t>
  </si>
  <si>
    <t xml:space="preserve">ОЦЕНКА ДОХОДОВ АДМИНИСТРИРУЕМЫХ  МУНИЦИПАЛЬНЫМ 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</si>
  <si>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</si>
  <si>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Развитие транспортной инфраструктуры</t>
  </si>
  <si>
    <t>Развитие коммунальной инфраструктуры</t>
  </si>
  <si>
    <t>Повышение обеспеченности населения благоустроенным жильем и качественными коммунальными услугами</t>
  </si>
  <si>
    <t>Повышение эффективности местного самоуправления</t>
  </si>
  <si>
    <t xml:space="preserve">Формирование потенциала долгосрочного устойчивого 
развития территории
</t>
  </si>
  <si>
    <t xml:space="preserve">Повышение социальной защищенности  населения 
и снижение уровня бедности
</t>
  </si>
  <si>
    <t>Не распределено средств по целям, задачам и программам</t>
  </si>
  <si>
    <t>Цель 4</t>
  </si>
  <si>
    <t>Программа 3.2.</t>
  </si>
  <si>
    <t>Программа 3.1.</t>
  </si>
  <si>
    <t>Администрации муниципального образования Паустовское Вязниковского района Владимирской области</t>
  </si>
  <si>
    <t>Решение Совета народных депутатов муниципального образования Паустовское от 26.11.2005г.№ 13 " О придании статуса юридического лица представительному и исполнительно-распорядительному органам муниципального образования Паустовское"</t>
  </si>
  <si>
    <t>Постановление Главы муниципального 
образования Паустовское от 12.02.2010 № 10 "О субвенции для исполнения полномочий 
по осуществлению первичного воинского 
учета на территории муниципального 
образования Паустовское"</t>
  </si>
  <si>
    <t>Озеленение</t>
  </si>
  <si>
    <t>Решение Совета народных депутатов 
муниципального образования Паустовское 
от 24.09.2010 № 123 " О передаче 
полномочий администрации муниципального 
образования Паустовское муниципальному 
образованию "Вязниковский район"</t>
  </si>
  <si>
    <t>возмещение выпадающих доходов за услуги бани</t>
  </si>
  <si>
    <t xml:space="preserve"> ОБРАЗОВАНИЕМ ПАУСТОВСКОЕ ВЯЗНИКОВСКОГО РАЙОНА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</si>
  <si>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</si>
  <si>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Земельный налог (по обязательствам, возникшим до 1 января 2006 года), мобилизуемый на территориях поселений</t>
  </si>
  <si>
    <t>Единый сельскохозяйственный налог</t>
  </si>
  <si>
    <t>Невыясненные поступления, зачисляемые в бюджеты поселений</t>
  </si>
  <si>
    <t>Прочие неналоговые доходы бюджетов поселений</t>
  </si>
  <si>
    <t>Повышение устойчивости и сбалансированности бюджета муниципального образования Паустовское</t>
  </si>
  <si>
    <t>Повышение уровня и качества жизни населения муниципального образования Паустовское</t>
  </si>
  <si>
    <t>Повышение жизнеустойчивости муниципального образования Паустовское в условиях чрезвычайных ситуаций</t>
  </si>
  <si>
    <t xml:space="preserve">Всего бюджет муниципального образования Паустовское </t>
  </si>
  <si>
    <t>Программа 3.4.</t>
  </si>
  <si>
    <t>Задача 1.4</t>
  </si>
  <si>
    <t>Национальная экономика</t>
  </si>
  <si>
    <t>иной метод (расчет по выравниванию бюджетной обеспеченности)</t>
  </si>
  <si>
    <t>код бюджтеной квалификации</t>
  </si>
  <si>
    <t>182 1 06 01030 10 0000 110</t>
  </si>
  <si>
    <t>035 1 08 04020 01 0000 110</t>
  </si>
  <si>
    <t>182 1 09 04050 10 0000 110</t>
  </si>
  <si>
    <t>035 1 11 09045 10 0000 120</t>
  </si>
  <si>
    <t>035 1 11 05035 10 0000 120</t>
  </si>
  <si>
    <t>035 1 17 01050 10 0000 180</t>
  </si>
  <si>
    <t>035 1 17 05050 10 000 180</t>
  </si>
  <si>
    <t>035 2 02 01001 10 0000 151</t>
  </si>
  <si>
    <t>035 2 02 03015 10 0000 151</t>
  </si>
  <si>
    <t>035 2 02 04999 10 0000 151</t>
  </si>
  <si>
    <t>035 2 19 05000 10 0000 151</t>
  </si>
  <si>
    <t>182 1 01 02010 01 0000 110</t>
  </si>
  <si>
    <t>Налог на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</si>
  <si>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 xml:space="preserve">тыс. </t>
  </si>
  <si>
    <t>Приложение №5                                          к докладу</t>
  </si>
  <si>
    <t>РАСПРЕДЕЛЕНИЕ СРЕДСТВ                                                                                                                                                                                                                     АДМИНИСТРАЦИИ МУНИЦИПАЛЬНОГО ОБРАЗОВАНИЯ  ПАУСТОВСКОЕ                                             ВЯЗНИКОВСКОГО РАЙОНА                                                                                                                                                                                                     ПО ЦЕЛЯМ, ЗАДАЧАМ И ЦЕЛЕВЫМ ПРОГРАММАМ</t>
  </si>
  <si>
    <t>Приложение 3                              к докладу</t>
  </si>
  <si>
    <t>Обеспечение безопасности на водных объектах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</si>
  <si>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</si>
  <si>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</si>
  <si>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</si>
  <si>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</si>
  <si>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</si>
  <si>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Задача 1.2</t>
  </si>
  <si>
    <t>Задача 1.3</t>
  </si>
  <si>
    <t>Программа 3.7</t>
  </si>
  <si>
    <t>Программа 3.5.</t>
  </si>
  <si>
    <t>Программа 3.9</t>
  </si>
  <si>
    <t>Муниципальная программа "Содержание имущества, находящегося в собственности муниципального образования Паустовское и приобретение имущества в муниципальную собственность на 2014-2016 годы"</t>
  </si>
  <si>
    <t>Муниципальная программа «Реконструкция, капитальный ремонт многоквартирных домов, содержание незаселенных жилых помещений в муниципальном жилищном фонде  и повышение надежности обеспечения коммунальными услугами в муниципальном образовании Паустовское на 2013-2015 годы»</t>
  </si>
  <si>
    <t>Постановление Главы муниципального 
образования Паустовское от 01.08.2012 № 
87 ""Об утверждении  униципальной программы «Реконструкция, капитальный ремонт многоквартирных домов, содержание незаселенных жилых помещений в муниципальном жилищном фонде  и повышение надежности обеспечения коммунальными услугами в муниципальном образовании Паустовское на 2013-2015 годы»</t>
  </si>
  <si>
    <t>Муниципальная  программа "Сохранение и реконструкция военно-мемориальных объектов в муниципальном образовании Паустовское в 2012-2015 годах"</t>
  </si>
  <si>
    <t>Постановление Главы муниципального 
образования Паустовское от 15.09.2011 № 
59 "Сохранение и реконструкция военно-мемориальных объектов в муниципальном образовании Паустовское в 2011-2015 годах"</t>
  </si>
  <si>
    <t>Муниципальная программа "Общественные работы муниципального образования Паустовское Вязниковского района на 2013-2015 годы"</t>
  </si>
  <si>
    <t>Создание резервного фонда</t>
  </si>
  <si>
    <t>Постановление Главы МО от 18.10.2011г. №113 "Об утверждении Порядка создания, использования и восполнения резерва финансовых средств на ликвидацию чрезвычайных ситуаций в муниципальном образовании Паустовское Вязниковского района Владимирской области"</t>
  </si>
  <si>
    <t>003 1 11 05013 10 0000 120</t>
  </si>
  <si>
    <t>599 1 16 51400 02 0000 140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</si>
  <si>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</si>
  <si>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</si>
  <si>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035 2 02 04014 10 0000 151</t>
  </si>
  <si>
    <t>182 1 05 03000 01 0000 110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</si>
  <si>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</si>
  <si>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001 1 16 90050 10 0000 140</t>
  </si>
  <si>
    <t>2015 (план)</t>
  </si>
  <si>
    <t>2015 (факт)</t>
  </si>
  <si>
    <t xml:space="preserve">Содержание автомобильных дорог общего пользования местного значения </t>
  </si>
  <si>
    <t>Постановление администрации муниципального образования Паустовское от 16.12.2014 №119 "Об утверждении муниципальной программы "Содержание автомобильных дорог общего пользования местного значения в муниципальном образовании Паустовское на 2015-2017 годы"</t>
  </si>
  <si>
    <t>Формирование доступной среды жизнедеятельности для инвалидов муниципального образования</t>
  </si>
  <si>
    <t>Постановление администрации муниципального образования Паустовское от 10.08.2012 №91 "Об утверждении муниципальной программы "Формирование доступной среды жизнедеятельности для инвалидов муниципального образования Паустовское на 2012-2015 годы"</t>
  </si>
  <si>
    <t>Постановление Главы муниципального 
образования Паустовское от 01.08.2012 № 
88 ""Об утверждении муниципальной программы "Об 
организации общественных работ в 
муниципальном образовании Паустовское 
Вязниковского района на 2013-2015 годы"</t>
  </si>
  <si>
    <t>Постановление администрации муниципального образования Паустовсоке от 15.09.2014 №91 "Об утверждении муниципальной программа "Благоустройство территории муниципального образования Паустовское на 2015-2017 годы"</t>
  </si>
  <si>
    <t>Муниципальная программа "Совершенствование системы управления муниципальным имуществом в муниципальном образовании Паустовское на 2015 - 2017 годы"</t>
  </si>
  <si>
    <t>Постановление администрации муниципального образования Паустовское от 29.09.2015 №106 "Об утверждение муниципальной программы "Совершенствование системы управления муниципальным имуществом в муниципальном образовании Паустовское на 2015 - 2017 годы"</t>
  </si>
  <si>
    <t>Информатизация в муниципальном образовании</t>
  </si>
  <si>
    <t>Постановление администрации муниципального образования Паустовское от 09.11.2015 №133 "Об утверждение муниципальной программы "Паустовское на 2016 - 2018 годы"</t>
  </si>
  <si>
    <t>Развитие малого и среднего предпринимательства на территории муниципального образования</t>
  </si>
  <si>
    <t>Постановление администрации муниципального образования Паустовское от 13.02.2015 №11 "Об утверждении муниципальной программы "Развитие малого и среднего предпринимательства на территории муниципального образования Паустовское на 2015-2017 годы"</t>
  </si>
  <si>
    <t>Профилактика преступлений и правонарушений в муниципальном образовании</t>
  </si>
  <si>
    <t>Постановление администрации муниципального образования Паустовское от 16.03.2015 №35 "Об утверждении муниципальной программы "Профилактика преступлений и правонарушений в муниципальном образовании Паустовское на 2015-2017 годы"</t>
  </si>
  <si>
    <t>182 1 06 06033 10 0000 110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</si>
  <si>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</si>
  <si>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</si>
  <si>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182 1 01 02040 01 0000 110</t>
  </si>
  <si>
    <t>035 1 14 06025 10 0000 430</t>
  </si>
  <si>
    <t>593 1 16 33050 10 000 140</t>
  </si>
  <si>
    <t>035 1 14 02053 10 0000 440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</si>
  <si>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</si>
  <si>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</si>
  <si>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</si>
  <si>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</si>
  <si>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</si>
  <si>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2016 (план)</t>
  </si>
  <si>
    <t>2016 (факт)</t>
  </si>
  <si>
    <t xml:space="preserve">Военное патриотическое воспитание несовершеннолетних и молодежи на территории муниципального образования </t>
  </si>
  <si>
    <t>Постановление администрации муниципального образования Паустовсоке от 22.08.2016 №79 "Об утверждении муниципальной программа "Военное патриотическое воспитание несовершеннолетних и молодежи на территории муниципального образования  Паустовское на 2015-2017 годы"</t>
  </si>
  <si>
    <t>Постановление муниципального образования Паустовское от 08.11.2013 №120 "Об утверждении муниципальной программы "Содержание имущества, находящегося в собственности муниципального образования Паустовское и приобретение имущества в муниципальную собственность на 2014-2016 годы"</t>
  </si>
  <si>
    <t>Постановление главы муниципального образования Паустовское от 09.11.2015 № 128 " О новой редакции программы "Пожарная безопасность на 2016-2018 годы муниципального образования Паустовское"</t>
  </si>
  <si>
    <t>Постановление главы муниципального образования Паустовское  от 09.11.2015 №127 "Обеспечение охраны жизни людей на водных объектах муниципального образования Паустовское Вязниковского района Владимирской области на 2016-2018 годы"</t>
  </si>
  <si>
    <t>035 1 13 02995 10 0000 130</t>
  </si>
  <si>
    <t>Прочие доходы от компенсации затрат бюджетов сельских поселений</t>
  </si>
  <si>
    <t xml:space="preserve">2017 (текущий) год </t>
  </si>
  <si>
    <t>2018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</si>
</sst>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\-#,##0.0\ "/>
    <numFmt numFmtId="171" formatCode="_(* #,##0.0_);_(* \(#,##0.0\);_(* &quot;-&quot;??_);_(@_)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</numFmts>
  <fonts count="48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 wrapText="1"/>
    </xf>
    <xf numFmtId="0" fontId="10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wrapText="1"/>
    </xf>
    <xf numFmtId="0" fontId="10" fillId="0" borderId="14" xfId="73" applyFont="1" applyBorder="1" applyAlignment="1">
      <alignment horizontal="justify" vertical="center" wrapText="1"/>
      <protection/>
    </xf>
    <xf numFmtId="49" fontId="10" fillId="0" borderId="14" xfId="0" applyNumberFormat="1" applyFont="1" applyBorder="1" applyAlignment="1">
      <alignment horizontal="justify" vertical="center" wrapText="1"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49" fontId="41" fillId="0" borderId="14" xfId="0" applyNumberFormat="1" applyFont="1" applyBorder="1" applyAlignment="1">
      <alignment horizontal="justify" vertical="center" wrapText="1"/>
    </xf>
    <xf numFmtId="49" fontId="42" fillId="0" borderId="14" xfId="0" applyNumberFormat="1" applyFont="1" applyBorder="1" applyAlignment="1">
      <alignment horizontal="justify" vertical="center" wrapText="1"/>
    </xf>
    <xf numFmtId="49" fontId="42" fillId="0" borderId="14" xfId="0" applyNumberFormat="1" applyFont="1" applyBorder="1" applyAlignment="1">
      <alignment horizontal="left" vertical="center" wrapText="1"/>
    </xf>
    <xf numFmtId="0" fontId="10" fillId="0" borderId="14" xfId="0" applyFont="1" applyBorder="1" applyAlignment="1">
      <alignment horizontal="justify" vertical="center" wrapText="1"/>
    </xf>
    <xf numFmtId="0" fontId="0" fillId="0" borderId="12" xfId="0" applyBorder="1" applyAlignment="1">
      <alignment/>
    </xf>
    <xf numFmtId="0" fontId="17" fillId="0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center" wrapText="1"/>
    </xf>
    <xf numFmtId="0" fontId="3" fillId="0" borderId="14" xfId="0" applyNumberFormat="1" applyFont="1" applyFill="1" applyBorder="1" applyAlignment="1" applyProtection="1">
      <alignment horizontal="justify" vertical="center" wrapText="1"/>
      <protection/>
    </xf>
    <xf numFmtId="49" fontId="40" fillId="0" borderId="17" xfId="0" applyNumberFormat="1" applyFont="1" applyFill="1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165" fontId="44" fillId="0" borderId="19" xfId="0" applyNumberFormat="1" applyFont="1" applyBorder="1" applyAlignment="1">
      <alignment horizontal="center" vertical="center" wrapText="1"/>
    </xf>
    <xf numFmtId="165" fontId="43" fillId="0" borderId="19" xfId="0" applyNumberFormat="1" applyFont="1" applyBorder="1" applyAlignment="1">
      <alignment horizontal="center" vertical="center" wrapText="1"/>
    </xf>
    <xf numFmtId="165" fontId="42" fillId="0" borderId="19" xfId="0" applyNumberFormat="1" applyFont="1" applyBorder="1" applyAlignment="1">
      <alignment horizontal="center" vertical="center" wrapText="1"/>
    </xf>
    <xf numFmtId="165" fontId="26" fillId="0" borderId="20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 wrapText="1"/>
    </xf>
    <xf numFmtId="165" fontId="17" fillId="0" borderId="10" xfId="81" applyNumberFormat="1" applyFont="1" applyFill="1" applyBorder="1" applyAlignment="1">
      <alignment horizontal="center"/>
    </xf>
    <xf numFmtId="165" fontId="17" fillId="0" borderId="1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65" fontId="17" fillId="0" borderId="10" xfId="0" applyNumberFormat="1" applyFont="1" applyBorder="1" applyAlignment="1">
      <alignment horizontal="center"/>
    </xf>
    <xf numFmtId="170" fontId="17" fillId="0" borderId="10" xfId="81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wrapText="1"/>
    </xf>
    <xf numFmtId="171" fontId="17" fillId="0" borderId="10" xfId="81" applyNumberFormat="1" applyFont="1" applyBorder="1" applyAlignment="1">
      <alignment horizontal="center"/>
    </xf>
    <xf numFmtId="165" fontId="17" fillId="0" borderId="22" xfId="0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165" fontId="11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12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165" fontId="45" fillId="0" borderId="10" xfId="0" applyNumberFormat="1" applyFont="1" applyBorder="1" applyAlignment="1">
      <alignment horizontal="center" vertical="top" wrapText="1"/>
    </xf>
    <xf numFmtId="165" fontId="14" fillId="0" borderId="10" xfId="0" applyNumberFormat="1" applyFont="1" applyBorder="1" applyAlignment="1">
      <alignment horizontal="center" vertical="top" wrapText="1"/>
    </xf>
    <xf numFmtId="165" fontId="15" fillId="0" borderId="10" xfId="0" applyNumberFormat="1" applyFont="1" applyBorder="1" applyAlignment="1">
      <alignment horizontal="center" vertical="top" wrapText="1"/>
    </xf>
    <xf numFmtId="0" fontId="17" fillId="0" borderId="24" xfId="0" applyFont="1" applyFill="1" applyBorder="1" applyAlignment="1">
      <alignment horizontal="center" vertical="center"/>
    </xf>
    <xf numFmtId="0" fontId="10" fillId="0" borderId="25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left" vertical="top" wrapText="1"/>
    </xf>
    <xf numFmtId="0" fontId="42" fillId="0" borderId="14" xfId="73" applyFont="1" applyBorder="1" applyAlignment="1">
      <alignment horizontal="justify" vertical="center" wrapText="1"/>
      <protection/>
    </xf>
    <xf numFmtId="0" fontId="47" fillId="0" borderId="2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justify"/>
    </xf>
    <xf numFmtId="165" fontId="17" fillId="0" borderId="23" xfId="0" applyNumberFormat="1" applyFont="1" applyFill="1" applyBorder="1" applyAlignment="1">
      <alignment horizontal="center"/>
    </xf>
    <xf numFmtId="165" fontId="42" fillId="0" borderId="24" xfId="0" applyNumberFormat="1" applyFont="1" applyFill="1" applyBorder="1" applyAlignment="1">
      <alignment horizontal="center" vertical="center"/>
    </xf>
    <xf numFmtId="165" fontId="44" fillId="0" borderId="24" xfId="0" applyNumberFormat="1" applyFont="1" applyFill="1" applyBorder="1" applyAlignment="1">
      <alignment horizontal="center" vertical="center"/>
    </xf>
    <xf numFmtId="165" fontId="17" fillId="0" borderId="24" xfId="0" applyNumberFormat="1" applyFont="1" applyFill="1" applyBorder="1" applyAlignment="1">
      <alignment horizontal="center" vertical="center"/>
    </xf>
    <xf numFmtId="164" fontId="17" fillId="0" borderId="24" xfId="71" applyNumberFormat="1" applyFont="1" applyBorder="1" applyAlignment="1">
      <alignment horizontal="center" vertical="center"/>
      <protection/>
    </xf>
    <xf numFmtId="0" fontId="6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165" fontId="26" fillId="0" borderId="2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wrapText="1"/>
    </xf>
    <xf numFmtId="0" fontId="4" fillId="0" borderId="15" xfId="0" applyFont="1" applyBorder="1" applyAlignment="1">
      <alignment horizontal="justify" wrapText="1"/>
    </xf>
    <xf numFmtId="0" fontId="7" fillId="0" borderId="27" xfId="0" applyFont="1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wrapText="1"/>
    </xf>
    <xf numFmtId="0" fontId="3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center" wrapText="1"/>
    </xf>
    <xf numFmtId="165" fontId="2" fillId="0" borderId="23" xfId="0" applyNumberFormat="1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165" fontId="17" fillId="0" borderId="15" xfId="0" applyNumberFormat="1" applyFont="1" applyFill="1" applyBorder="1" applyAlignment="1">
      <alignment horizontal="center" vertical="center"/>
    </xf>
    <xf numFmtId="165" fontId="7" fillId="0" borderId="27" xfId="0" applyNumberFormat="1" applyFont="1" applyBorder="1" applyAlignment="1">
      <alignment horizontal="center"/>
    </xf>
    <xf numFmtId="165" fontId="2" fillId="0" borderId="22" xfId="0" applyNumberFormat="1" applyFont="1" applyBorder="1" applyAlignment="1">
      <alignment horizontal="center" wrapText="1"/>
    </xf>
    <xf numFmtId="165" fontId="17" fillId="0" borderId="15" xfId="0" applyNumberFormat="1" applyFont="1" applyBorder="1" applyAlignment="1">
      <alignment horizontal="center" wrapText="1"/>
    </xf>
    <xf numFmtId="165" fontId="17" fillId="0" borderId="15" xfId="0" applyNumberFormat="1" applyFont="1" applyBorder="1" applyAlignment="1">
      <alignment horizontal="center"/>
    </xf>
    <xf numFmtId="165" fontId="17" fillId="0" borderId="22" xfId="0" applyNumberFormat="1" applyFont="1" applyBorder="1" applyAlignment="1">
      <alignment horizontal="center"/>
    </xf>
    <xf numFmtId="0" fontId="17" fillId="24" borderId="10" xfId="0" applyFont="1" applyFill="1" applyBorder="1" applyAlignment="1">
      <alignment horizontal="center" vertical="center" wrapText="1"/>
    </xf>
    <xf numFmtId="164" fontId="43" fillId="0" borderId="24" xfId="0" applyNumberFormat="1" applyFont="1" applyBorder="1" applyAlignment="1">
      <alignment horizontal="center" vertical="center" wrapText="1"/>
    </xf>
    <xf numFmtId="165" fontId="47" fillId="0" borderId="24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0" fontId="4" fillId="24" borderId="10" xfId="0" applyNumberFormat="1" applyFont="1" applyFill="1" applyBorder="1" applyAlignment="1">
      <alignment horizontal="justify" vertical="top" wrapText="1"/>
    </xf>
    <xf numFmtId="0" fontId="17" fillId="0" borderId="10" xfId="73" applyFont="1" applyBorder="1" applyAlignment="1">
      <alignment horizontal="center" vertical="center" wrapText="1"/>
      <protection/>
    </xf>
    <xf numFmtId="165" fontId="17" fillId="0" borderId="19" xfId="0" applyNumberFormat="1" applyFont="1" applyBorder="1" applyAlignment="1" applyProtection="1">
      <alignment horizontal="center" vertical="center" wrapText="1"/>
      <protection/>
    </xf>
    <xf numFmtId="0" fontId="17" fillId="0" borderId="19" xfId="0" applyNumberFormat="1" applyFont="1" applyBorder="1" applyAlignment="1">
      <alignment horizontal="center" vertical="center" wrapText="1"/>
    </xf>
    <xf numFmtId="165" fontId="44" fillId="0" borderId="19" xfId="0" applyNumberFormat="1" applyFont="1" applyBorder="1" applyAlignment="1" applyProtection="1">
      <alignment horizontal="center" vertical="center" wrapText="1"/>
      <protection/>
    </xf>
    <xf numFmtId="165" fontId="47" fillId="0" borderId="19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justify" vertical="top" wrapText="1"/>
    </xf>
    <xf numFmtId="0" fontId="17" fillId="0" borderId="10" xfId="0" applyFont="1" applyBorder="1" applyAlignment="1">
      <alignment horizontal="center" vertical="center" wrapText="1"/>
    </xf>
    <xf numFmtId="165" fontId="17" fillId="0" borderId="19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47" fillId="0" borderId="19" xfId="0" applyNumberFormat="1" applyFont="1" applyBorder="1" applyAlignment="1">
      <alignment horizontal="center" vertical="center" wrapText="1"/>
    </xf>
    <xf numFmtId="0" fontId="10" fillId="0" borderId="10" xfId="73" applyFont="1" applyBorder="1" applyAlignment="1">
      <alignment horizontal="center" vertical="center" wrapText="1"/>
      <protection/>
    </xf>
    <xf numFmtId="165" fontId="17" fillId="0" borderId="19" xfId="73" applyNumberFormat="1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 wrapText="1"/>
    </xf>
    <xf numFmtId="0" fontId="17" fillId="0" borderId="23" xfId="0" applyFont="1" applyFill="1" applyBorder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165" fontId="26" fillId="0" borderId="26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4" fillId="24" borderId="15" xfId="0" applyNumberFormat="1" applyFont="1" applyFill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center" wrapText="1"/>
    </xf>
    <xf numFmtId="165" fontId="17" fillId="0" borderId="19" xfId="0" applyNumberFormat="1" applyFont="1" applyFill="1" applyBorder="1" applyAlignment="1">
      <alignment horizontal="center" vertical="center"/>
    </xf>
    <xf numFmtId="165" fontId="17" fillId="0" borderId="15" xfId="0" applyNumberFormat="1" applyFont="1" applyFill="1" applyBorder="1" applyAlignment="1">
      <alignment horizontal="center" vertical="center"/>
    </xf>
    <xf numFmtId="165" fontId="17" fillId="0" borderId="24" xfId="0" applyNumberFormat="1" applyFont="1" applyFill="1" applyBorder="1" applyAlignment="1">
      <alignment horizontal="center" vertical="center"/>
    </xf>
    <xf numFmtId="165" fontId="47" fillId="0" borderId="19" xfId="0" applyNumberFormat="1" applyFont="1" applyFill="1" applyBorder="1" applyAlignment="1">
      <alignment horizontal="center" vertical="center"/>
    </xf>
    <xf numFmtId="165" fontId="47" fillId="0" borderId="15" xfId="0" applyNumberFormat="1" applyFont="1" applyFill="1" applyBorder="1" applyAlignment="1">
      <alignment horizontal="center" vertical="center"/>
    </xf>
    <xf numFmtId="164" fontId="47" fillId="0" borderId="19" xfId="0" applyNumberFormat="1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165" fontId="44" fillId="0" borderId="19" xfId="0" applyNumberFormat="1" applyFont="1" applyFill="1" applyBorder="1" applyAlignment="1">
      <alignment horizontal="center" vertical="center"/>
    </xf>
    <xf numFmtId="165" fontId="44" fillId="0" borderId="15" xfId="0" applyNumberFormat="1" applyFont="1" applyFill="1" applyBorder="1" applyAlignment="1">
      <alignment horizontal="center" vertical="center"/>
    </xf>
    <xf numFmtId="165" fontId="26" fillId="0" borderId="20" xfId="0" applyNumberFormat="1" applyFont="1" applyBorder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64" fontId="17" fillId="0" borderId="19" xfId="71" applyNumberFormat="1" applyFont="1" applyBorder="1" applyAlignment="1">
      <alignment horizontal="center" vertical="center"/>
      <protection/>
    </xf>
    <xf numFmtId="164" fontId="17" fillId="0" borderId="15" xfId="71" applyNumberFormat="1" applyFont="1" applyBorder="1" applyAlignment="1">
      <alignment horizontal="center" vertical="center"/>
      <protection/>
    </xf>
    <xf numFmtId="0" fontId="17" fillId="0" borderId="24" xfId="0" applyFont="1" applyFill="1" applyBorder="1" applyAlignment="1">
      <alignment horizontal="center" vertical="center"/>
    </xf>
    <xf numFmtId="165" fontId="42" fillId="0" borderId="19" xfId="0" applyNumberFormat="1" applyFont="1" applyFill="1" applyBorder="1" applyAlignment="1">
      <alignment horizontal="center" vertical="center"/>
    </xf>
    <xf numFmtId="165" fontId="42" fillId="0" borderId="15" xfId="0" applyNumberFormat="1" applyFont="1" applyFill="1" applyBorder="1" applyAlignment="1">
      <alignment horizontal="center" vertical="center"/>
    </xf>
    <xf numFmtId="165" fontId="47" fillId="0" borderId="24" xfId="0" applyNumberFormat="1" applyFont="1" applyFill="1" applyBorder="1" applyAlignment="1">
      <alignment horizontal="center" vertical="center"/>
    </xf>
    <xf numFmtId="165" fontId="42" fillId="0" borderId="24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43" fillId="0" borderId="19" xfId="0" applyNumberFormat="1" applyFont="1" applyBorder="1" applyAlignment="1">
      <alignment horizontal="center" vertical="center" wrapText="1"/>
    </xf>
    <xf numFmtId="164" fontId="43" fillId="0" borderId="15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164" fontId="17" fillId="0" borderId="24" xfId="71" applyNumberFormat="1" applyFont="1" applyBorder="1" applyAlignment="1">
      <alignment horizontal="center" vertical="center"/>
      <protection/>
    </xf>
    <xf numFmtId="0" fontId="10" fillId="0" borderId="23" xfId="73" applyFont="1" applyBorder="1" applyAlignment="1">
      <alignment horizontal="center" vertical="center" wrapText="1"/>
      <protection/>
    </xf>
    <xf numFmtId="0" fontId="10" fillId="0" borderId="39" xfId="73" applyFont="1" applyBorder="1" applyAlignment="1">
      <alignment horizontal="center" vertical="center" wrapText="1"/>
      <protection/>
    </xf>
    <xf numFmtId="165" fontId="44" fillId="0" borderId="2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2" fillId="0" borderId="40" xfId="0" applyFont="1" applyBorder="1" applyAlignment="1">
      <alignment horizontal="center" wrapText="1"/>
    </xf>
    <xf numFmtId="0" fontId="0" fillId="0" borderId="41" xfId="0" applyBorder="1" applyAlignment="1">
      <alignment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65" fontId="13" fillId="0" borderId="10" xfId="0" applyNumberFormat="1" applyFont="1" applyBorder="1" applyAlignment="1">
      <alignment horizontal="center" vertical="top" wrapText="1"/>
    </xf>
    <xf numFmtId="165" fontId="1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48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49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0" borderId="23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3" xfId="65"/>
    <cellStyle name="Обычный 3 2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Обычный_Лист1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35">
      <selection activeCell="M39" sqref="M39:N39"/>
    </sheetView>
  </sheetViews>
  <sheetFormatPr defaultColWidth="9.140625" defaultRowHeight="15"/>
  <cols>
    <col min="1" max="1" width="29.8515625" style="0" customWidth="1"/>
    <col min="2" max="2" width="25.8515625" style="0" customWidth="1"/>
    <col min="3" max="3" width="9.421875" style="0" customWidth="1"/>
    <col min="4" max="4" width="6.57421875" style="0" customWidth="1"/>
    <col min="5" max="5" width="2.8515625" style="0" customWidth="1"/>
    <col min="6" max="6" width="0.13671875" style="0" hidden="1" customWidth="1"/>
    <col min="7" max="7" width="7.421875" style="0" hidden="1" customWidth="1"/>
    <col min="8" max="8" width="6.7109375" style="0" customWidth="1"/>
    <col min="9" max="9" width="2.7109375" style="0" customWidth="1"/>
    <col min="10" max="10" width="9.7109375" style="0" customWidth="1"/>
    <col min="11" max="11" width="6.28125" style="0" customWidth="1"/>
    <col min="12" max="12" width="4.57421875" style="0" customWidth="1"/>
    <col min="13" max="13" width="6.8515625" style="0" customWidth="1"/>
    <col min="14" max="14" width="4.140625" style="0" customWidth="1"/>
    <col min="15" max="15" width="11.421875" style="0" customWidth="1"/>
  </cols>
  <sheetData>
    <row r="1" spans="1:14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" t="s">
        <v>48</v>
      </c>
    </row>
    <row r="2" spans="1:1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" t="s">
        <v>47</v>
      </c>
    </row>
    <row r="3" spans="1:15" ht="39.75" customHeight="1">
      <c r="A3" s="152" t="s">
        <v>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ht="27" customHeight="1">
      <c r="A4" s="153" t="s">
        <v>71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15" customHeight="1">
      <c r="A6" s="117" t="s">
        <v>29</v>
      </c>
      <c r="B6" s="114" t="s">
        <v>23</v>
      </c>
      <c r="C6" s="141" t="s">
        <v>22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22" t="s">
        <v>21</v>
      </c>
    </row>
    <row r="7" spans="1:15" ht="15" customHeight="1">
      <c r="A7" s="118"/>
      <c r="B7" s="115"/>
      <c r="C7" s="120" t="s">
        <v>16</v>
      </c>
      <c r="D7" s="142"/>
      <c r="E7" s="142"/>
      <c r="F7" s="142"/>
      <c r="G7" s="142"/>
      <c r="H7" s="142"/>
      <c r="I7" s="142"/>
      <c r="J7" s="140"/>
      <c r="K7" s="142" t="s">
        <v>17</v>
      </c>
      <c r="L7" s="142"/>
      <c r="M7" s="142"/>
      <c r="N7" s="140"/>
      <c r="O7" s="123"/>
    </row>
    <row r="8" spans="1:15" ht="27" customHeight="1">
      <c r="A8" s="118"/>
      <c r="B8" s="115"/>
      <c r="C8" s="29" t="s">
        <v>136</v>
      </c>
      <c r="D8" s="120" t="s">
        <v>137</v>
      </c>
      <c r="E8" s="142"/>
      <c r="F8" s="142"/>
      <c r="G8" s="140"/>
      <c r="H8" s="120" t="s">
        <v>164</v>
      </c>
      <c r="I8" s="140"/>
      <c r="J8" s="74" t="s">
        <v>165</v>
      </c>
      <c r="K8" s="120">
        <v>2017</v>
      </c>
      <c r="L8" s="140"/>
      <c r="M8" s="120">
        <v>2018</v>
      </c>
      <c r="N8" s="140"/>
      <c r="O8" s="124"/>
    </row>
    <row r="9" spans="1:15" ht="37.5" customHeight="1">
      <c r="A9" s="119"/>
      <c r="B9" s="116"/>
      <c r="C9" s="28" t="s">
        <v>20</v>
      </c>
      <c r="D9" s="143" t="s">
        <v>20</v>
      </c>
      <c r="E9" s="156"/>
      <c r="F9" s="156"/>
      <c r="G9" s="144"/>
      <c r="H9" s="143" t="s">
        <v>20</v>
      </c>
      <c r="I9" s="144"/>
      <c r="J9" s="73" t="s">
        <v>20</v>
      </c>
      <c r="K9" s="143" t="s">
        <v>20</v>
      </c>
      <c r="L9" s="144"/>
      <c r="M9" s="143" t="s">
        <v>20</v>
      </c>
      <c r="N9" s="144"/>
      <c r="O9" s="13"/>
    </row>
    <row r="10" spans="1:15" ht="46.5" customHeight="1">
      <c r="A10" s="24" t="s">
        <v>50</v>
      </c>
      <c r="B10" s="23"/>
      <c r="C10" s="32">
        <f>SUM(C11:C14)</f>
        <v>6333</v>
      </c>
      <c r="D10" s="154">
        <f>SUM(D11:D14)</f>
        <v>6332.5</v>
      </c>
      <c r="E10" s="157"/>
      <c r="F10" s="157"/>
      <c r="G10" s="158"/>
      <c r="H10" s="154">
        <f>SUM(H11:H14)</f>
        <v>6362.700000000001</v>
      </c>
      <c r="I10" s="155"/>
      <c r="J10" s="95">
        <f>SUM(J11:J14)</f>
        <v>6362.299999999999</v>
      </c>
      <c r="K10" s="154">
        <f>SUM(K11:K14)</f>
        <v>6148.4</v>
      </c>
      <c r="L10" s="155"/>
      <c r="M10" s="154">
        <f>SUM(M11:M14)</f>
        <v>6148.4</v>
      </c>
      <c r="N10" s="155"/>
      <c r="O10" s="13"/>
    </row>
    <row r="11" spans="1:15" ht="55.5" customHeight="1">
      <c r="A11" s="25" t="s">
        <v>0</v>
      </c>
      <c r="B11" s="160" t="s">
        <v>72</v>
      </c>
      <c r="C11" s="99">
        <v>572.8</v>
      </c>
      <c r="D11" s="145">
        <v>572.4</v>
      </c>
      <c r="E11" s="159"/>
      <c r="F11" s="159"/>
      <c r="G11" s="146"/>
      <c r="H11" s="145">
        <v>158.3</v>
      </c>
      <c r="I11" s="146"/>
      <c r="J11" s="72">
        <v>158.3</v>
      </c>
      <c r="K11" s="145">
        <v>542</v>
      </c>
      <c r="L11" s="146"/>
      <c r="M11" s="145">
        <v>542</v>
      </c>
      <c r="N11" s="146"/>
      <c r="O11" s="12" t="s">
        <v>49</v>
      </c>
    </row>
    <row r="12" spans="1:16" ht="69.75" customHeight="1">
      <c r="A12" s="15" t="s">
        <v>1</v>
      </c>
      <c r="B12" s="161"/>
      <c r="C12" s="99">
        <v>4417.1</v>
      </c>
      <c r="D12" s="127">
        <v>4417.1</v>
      </c>
      <c r="E12" s="129"/>
      <c r="F12" s="129"/>
      <c r="G12" s="128"/>
      <c r="H12" s="134">
        <v>4517.5</v>
      </c>
      <c r="I12" s="135"/>
      <c r="J12" s="59">
        <v>4517.4</v>
      </c>
      <c r="K12" s="134">
        <v>4342.2</v>
      </c>
      <c r="L12" s="135"/>
      <c r="M12" s="134">
        <v>4342.2</v>
      </c>
      <c r="N12" s="135"/>
      <c r="O12" s="12" t="s">
        <v>49</v>
      </c>
      <c r="P12" t="s">
        <v>2</v>
      </c>
    </row>
    <row r="13" spans="1:15" ht="96" customHeight="1">
      <c r="A13" s="15" t="s">
        <v>126</v>
      </c>
      <c r="B13" s="109" t="s">
        <v>127</v>
      </c>
      <c r="C13" s="110">
        <v>0</v>
      </c>
      <c r="D13" s="127">
        <v>0</v>
      </c>
      <c r="E13" s="129"/>
      <c r="F13" s="71"/>
      <c r="G13" s="88"/>
      <c r="H13" s="127">
        <v>0</v>
      </c>
      <c r="I13" s="128"/>
      <c r="J13" s="71">
        <v>0</v>
      </c>
      <c r="K13" s="127">
        <v>10</v>
      </c>
      <c r="L13" s="128"/>
      <c r="M13" s="127">
        <v>10</v>
      </c>
      <c r="N13" s="128"/>
      <c r="O13" s="12"/>
    </row>
    <row r="14" spans="1:15" ht="105" customHeight="1">
      <c r="A14" s="15" t="s">
        <v>120</v>
      </c>
      <c r="B14" s="109" t="s">
        <v>168</v>
      </c>
      <c r="C14" s="110">
        <v>1343.1</v>
      </c>
      <c r="D14" s="127">
        <v>1343</v>
      </c>
      <c r="E14" s="129"/>
      <c r="F14" s="71"/>
      <c r="G14" s="88"/>
      <c r="H14" s="127">
        <v>1686.9</v>
      </c>
      <c r="I14" s="128"/>
      <c r="J14" s="71">
        <v>1686.6</v>
      </c>
      <c r="K14" s="134">
        <v>1254.2</v>
      </c>
      <c r="L14" s="135"/>
      <c r="M14" s="134">
        <v>1254.2</v>
      </c>
      <c r="N14" s="135"/>
      <c r="O14" s="12"/>
    </row>
    <row r="15" spans="1:15" ht="25.5" customHeight="1">
      <c r="A15" s="18" t="s">
        <v>3</v>
      </c>
      <c r="B15" s="6"/>
      <c r="C15" s="31">
        <v>158</v>
      </c>
      <c r="D15" s="136">
        <v>158</v>
      </c>
      <c r="E15" s="162"/>
      <c r="F15" s="162"/>
      <c r="G15" s="137"/>
      <c r="H15" s="136">
        <v>161.1</v>
      </c>
      <c r="I15" s="137"/>
      <c r="J15" s="70">
        <v>161.1</v>
      </c>
      <c r="K15" s="136">
        <v>152.1</v>
      </c>
      <c r="L15" s="137"/>
      <c r="M15" s="136">
        <v>152.1</v>
      </c>
      <c r="N15" s="137"/>
      <c r="O15" s="12"/>
    </row>
    <row r="16" spans="1:15" ht="106.5" customHeight="1">
      <c r="A16" s="15" t="s">
        <v>4</v>
      </c>
      <c r="B16" s="9" t="s">
        <v>73</v>
      </c>
      <c r="C16" s="100">
        <v>158</v>
      </c>
      <c r="D16" s="127">
        <v>158</v>
      </c>
      <c r="E16" s="129"/>
      <c r="F16" s="129"/>
      <c r="G16" s="128"/>
      <c r="H16" s="127">
        <v>161.1</v>
      </c>
      <c r="I16" s="128"/>
      <c r="J16" s="71">
        <v>161.1</v>
      </c>
      <c r="K16" s="127">
        <v>152.1</v>
      </c>
      <c r="L16" s="128"/>
      <c r="M16" s="127">
        <v>152.1</v>
      </c>
      <c r="N16" s="128"/>
      <c r="O16" s="12" t="s">
        <v>49</v>
      </c>
    </row>
    <row r="17" spans="1:15" ht="43.5" customHeight="1">
      <c r="A17" s="19" t="s">
        <v>8</v>
      </c>
      <c r="B17" s="16"/>
      <c r="C17" s="102">
        <f>SUM(C18:C19)</f>
        <v>423.6</v>
      </c>
      <c r="D17" s="136">
        <f>SUM(D18:G19)</f>
        <v>423.5</v>
      </c>
      <c r="E17" s="162"/>
      <c r="F17" s="162"/>
      <c r="G17" s="137"/>
      <c r="H17" s="136">
        <v>584.5</v>
      </c>
      <c r="I17" s="137"/>
      <c r="J17" s="70">
        <v>584.5</v>
      </c>
      <c r="K17" s="136">
        <v>607.8</v>
      </c>
      <c r="L17" s="137"/>
      <c r="M17" s="136">
        <v>605.8</v>
      </c>
      <c r="N17" s="137"/>
      <c r="O17" s="12"/>
    </row>
    <row r="18" spans="1:15" ht="75" customHeight="1">
      <c r="A18" s="14" t="s">
        <v>5</v>
      </c>
      <c r="B18" s="7" t="s">
        <v>169</v>
      </c>
      <c r="C18" s="101">
        <v>395</v>
      </c>
      <c r="D18" s="134">
        <v>394.9</v>
      </c>
      <c r="E18" s="147"/>
      <c r="F18" s="147"/>
      <c r="G18" s="135"/>
      <c r="H18" s="127">
        <v>524.3</v>
      </c>
      <c r="I18" s="128"/>
      <c r="J18" s="71">
        <v>524.3</v>
      </c>
      <c r="K18" s="127">
        <v>544.8</v>
      </c>
      <c r="L18" s="128"/>
      <c r="M18" s="127">
        <v>544.8</v>
      </c>
      <c r="N18" s="128"/>
      <c r="O18" s="12" t="s">
        <v>49</v>
      </c>
    </row>
    <row r="19" spans="1:15" ht="92.25" customHeight="1">
      <c r="A19" s="14" t="s">
        <v>109</v>
      </c>
      <c r="B19" s="7" t="s">
        <v>170</v>
      </c>
      <c r="C19" s="106">
        <v>28.6</v>
      </c>
      <c r="D19" s="127">
        <v>28.6</v>
      </c>
      <c r="E19" s="129"/>
      <c r="F19" s="59"/>
      <c r="G19" s="22"/>
      <c r="H19" s="127">
        <v>58.2</v>
      </c>
      <c r="I19" s="128"/>
      <c r="J19" s="71">
        <v>58.2</v>
      </c>
      <c r="K19" s="127">
        <v>60</v>
      </c>
      <c r="L19" s="128"/>
      <c r="M19" s="127">
        <v>60</v>
      </c>
      <c r="N19" s="128"/>
      <c r="O19" s="12"/>
    </row>
    <row r="20" spans="1:15" ht="92.25" customHeight="1">
      <c r="A20" s="15" t="s">
        <v>150</v>
      </c>
      <c r="B20" s="7" t="s">
        <v>151</v>
      </c>
      <c r="C20" s="101">
        <v>0</v>
      </c>
      <c r="D20" s="127">
        <v>0</v>
      </c>
      <c r="E20" s="129"/>
      <c r="F20" s="129"/>
      <c r="G20" s="22"/>
      <c r="H20" s="127">
        <v>2</v>
      </c>
      <c r="I20" s="128"/>
      <c r="J20" s="71">
        <v>2</v>
      </c>
      <c r="K20" s="127">
        <v>2</v>
      </c>
      <c r="L20" s="128"/>
      <c r="M20" s="127">
        <v>0</v>
      </c>
      <c r="N20" s="128"/>
      <c r="O20" s="12"/>
    </row>
    <row r="21" spans="1:15" ht="92.25" customHeight="1">
      <c r="A21" s="15" t="s">
        <v>166</v>
      </c>
      <c r="B21" s="7" t="s">
        <v>167</v>
      </c>
      <c r="C21" s="101">
        <v>0</v>
      </c>
      <c r="D21" s="127">
        <v>0</v>
      </c>
      <c r="E21" s="129"/>
      <c r="F21" s="71"/>
      <c r="G21" s="22"/>
      <c r="H21" s="127">
        <v>0</v>
      </c>
      <c r="I21" s="128"/>
      <c r="J21" s="71">
        <v>0</v>
      </c>
      <c r="K21" s="127">
        <v>1</v>
      </c>
      <c r="L21" s="128"/>
      <c r="M21" s="127">
        <v>1</v>
      </c>
      <c r="N21" s="128"/>
      <c r="O21" s="12"/>
    </row>
    <row r="22" spans="1:15" ht="30" customHeight="1">
      <c r="A22" s="64" t="s">
        <v>89</v>
      </c>
      <c r="B22" s="7"/>
      <c r="C22" s="103">
        <f>SUM(C23:C24)</f>
        <v>557.2</v>
      </c>
      <c r="D22" s="132">
        <f>SUM(D23:D24)</f>
        <v>557.2</v>
      </c>
      <c r="E22" s="133"/>
      <c r="F22" s="65"/>
      <c r="G22" s="66"/>
      <c r="H22" s="130">
        <f>H23+H25+H26</f>
        <v>1282.3000000000002</v>
      </c>
      <c r="I22" s="131"/>
      <c r="J22" s="96">
        <f>J23+J25+J26</f>
        <v>1282.3000000000002</v>
      </c>
      <c r="K22" s="130">
        <v>1306.8</v>
      </c>
      <c r="L22" s="131"/>
      <c r="M22" s="130">
        <v>350.2</v>
      </c>
      <c r="N22" s="131"/>
      <c r="O22" s="12"/>
    </row>
    <row r="23" spans="1:15" ht="101.25" customHeight="1">
      <c r="A23" s="14" t="s">
        <v>138</v>
      </c>
      <c r="B23" s="7" t="s">
        <v>139</v>
      </c>
      <c r="C23" s="106">
        <v>517.2</v>
      </c>
      <c r="D23" s="134">
        <v>517.2</v>
      </c>
      <c r="E23" s="147"/>
      <c r="F23" s="59"/>
      <c r="G23" s="22"/>
      <c r="H23" s="127">
        <v>983.7</v>
      </c>
      <c r="I23" s="128"/>
      <c r="J23" s="71">
        <v>983.7</v>
      </c>
      <c r="K23" s="127">
        <v>1050</v>
      </c>
      <c r="L23" s="128"/>
      <c r="M23" s="127">
        <v>0</v>
      </c>
      <c r="N23" s="128"/>
      <c r="O23" s="12" t="s">
        <v>49</v>
      </c>
    </row>
    <row r="24" spans="1:15" ht="101.25" customHeight="1">
      <c r="A24" s="15" t="s">
        <v>144</v>
      </c>
      <c r="B24" s="7" t="s">
        <v>145</v>
      </c>
      <c r="C24" s="106">
        <v>40</v>
      </c>
      <c r="D24" s="127">
        <v>40</v>
      </c>
      <c r="E24" s="129"/>
      <c r="F24" s="59"/>
      <c r="G24" s="22"/>
      <c r="H24" s="127">
        <v>0</v>
      </c>
      <c r="I24" s="128"/>
      <c r="J24" s="71">
        <v>0</v>
      </c>
      <c r="K24" s="127">
        <v>0</v>
      </c>
      <c r="L24" s="128"/>
      <c r="M24" s="127">
        <v>0</v>
      </c>
      <c r="N24" s="128"/>
      <c r="O24" s="12"/>
    </row>
    <row r="25" spans="1:15" ht="101.25" customHeight="1">
      <c r="A25" s="15" t="s">
        <v>146</v>
      </c>
      <c r="B25" s="7" t="s">
        <v>147</v>
      </c>
      <c r="C25" s="106">
        <v>0</v>
      </c>
      <c r="D25" s="127">
        <v>0</v>
      </c>
      <c r="E25" s="129"/>
      <c r="F25" s="59"/>
      <c r="G25" s="22"/>
      <c r="H25" s="127">
        <v>297.6</v>
      </c>
      <c r="I25" s="128"/>
      <c r="J25" s="71">
        <v>297.6</v>
      </c>
      <c r="K25" s="127">
        <v>255.8</v>
      </c>
      <c r="L25" s="128"/>
      <c r="M25" s="127">
        <v>350.2</v>
      </c>
      <c r="N25" s="128"/>
      <c r="O25" s="12"/>
    </row>
    <row r="26" spans="1:15" ht="101.25" customHeight="1">
      <c r="A26" s="15" t="s">
        <v>148</v>
      </c>
      <c r="B26" s="7" t="s">
        <v>149</v>
      </c>
      <c r="C26" s="106">
        <v>0</v>
      </c>
      <c r="D26" s="127">
        <v>0</v>
      </c>
      <c r="E26" s="129"/>
      <c r="F26" s="59"/>
      <c r="G26" s="22"/>
      <c r="H26" s="127">
        <v>1</v>
      </c>
      <c r="I26" s="128"/>
      <c r="J26" s="71">
        <v>1</v>
      </c>
      <c r="K26" s="127">
        <v>1</v>
      </c>
      <c r="L26" s="128"/>
      <c r="M26" s="127">
        <v>0</v>
      </c>
      <c r="N26" s="128"/>
      <c r="O26" s="12"/>
    </row>
    <row r="27" spans="1:15" ht="39" customHeight="1">
      <c r="A27" s="17" t="s">
        <v>7</v>
      </c>
      <c r="B27" s="7"/>
      <c r="C27" s="33">
        <f>SUM(C28:C34)</f>
        <v>2183.7</v>
      </c>
      <c r="D27" s="148">
        <f>SUM(D28:F34)</f>
        <v>2183.5</v>
      </c>
      <c r="E27" s="151"/>
      <c r="F27" s="151"/>
      <c r="G27" s="149"/>
      <c r="H27" s="148">
        <f>SUM(H28:H34)</f>
        <v>3529.1000000000004</v>
      </c>
      <c r="I27" s="149"/>
      <c r="J27" s="69">
        <f>SUM(J28:J34)</f>
        <v>3528.9000000000005</v>
      </c>
      <c r="K27" s="148">
        <f>SUM(K28:L34)</f>
        <v>3183.2</v>
      </c>
      <c r="L27" s="149"/>
      <c r="M27" s="148">
        <f>SUM(M28:N34)</f>
        <v>3475.5</v>
      </c>
      <c r="N27" s="149"/>
      <c r="O27" s="12"/>
    </row>
    <row r="28" spans="1:15" ht="159" customHeight="1">
      <c r="A28" s="20" t="s">
        <v>121</v>
      </c>
      <c r="B28" s="7" t="s">
        <v>122</v>
      </c>
      <c r="C28" s="101">
        <v>663.1</v>
      </c>
      <c r="D28" s="134">
        <v>663</v>
      </c>
      <c r="E28" s="147"/>
      <c r="F28" s="147"/>
      <c r="G28" s="135"/>
      <c r="H28" s="134">
        <v>877.3</v>
      </c>
      <c r="I28" s="135"/>
      <c r="J28" s="59">
        <v>877.2</v>
      </c>
      <c r="K28" s="134">
        <v>843.2</v>
      </c>
      <c r="L28" s="135"/>
      <c r="M28" s="127">
        <v>864.4</v>
      </c>
      <c r="N28" s="128"/>
      <c r="O28" s="12" t="s">
        <v>49</v>
      </c>
    </row>
    <row r="29" spans="1:15" ht="84" customHeight="1">
      <c r="A29" s="15" t="s">
        <v>76</v>
      </c>
      <c r="B29" s="61" t="s">
        <v>143</v>
      </c>
      <c r="C29" s="101">
        <v>2.4</v>
      </c>
      <c r="D29" s="134">
        <v>2.3</v>
      </c>
      <c r="E29" s="147"/>
      <c r="F29" s="59"/>
      <c r="G29" s="22"/>
      <c r="H29" s="134">
        <v>347.5</v>
      </c>
      <c r="I29" s="135"/>
      <c r="J29" s="71">
        <v>347.5</v>
      </c>
      <c r="K29" s="127">
        <v>300</v>
      </c>
      <c r="L29" s="128"/>
      <c r="M29" s="127">
        <v>341.1</v>
      </c>
      <c r="N29" s="128"/>
      <c r="O29" s="12" t="s">
        <v>49</v>
      </c>
    </row>
    <row r="30" spans="1:15" ht="100.5" customHeight="1">
      <c r="A30" s="15" t="s">
        <v>9</v>
      </c>
      <c r="B30" s="7" t="s">
        <v>143</v>
      </c>
      <c r="C30" s="101">
        <v>1261</v>
      </c>
      <c r="D30" s="134">
        <v>1261</v>
      </c>
      <c r="E30" s="147"/>
      <c r="F30" s="147"/>
      <c r="G30" s="135"/>
      <c r="H30" s="134">
        <v>2189.5</v>
      </c>
      <c r="I30" s="135"/>
      <c r="J30" s="59">
        <v>2189.4</v>
      </c>
      <c r="K30" s="134">
        <v>1940</v>
      </c>
      <c r="L30" s="135"/>
      <c r="M30" s="134">
        <v>1940</v>
      </c>
      <c r="N30" s="135"/>
      <c r="O30" s="12" t="s">
        <v>49</v>
      </c>
    </row>
    <row r="31" spans="1:17" ht="146.25" customHeight="1">
      <c r="A31" s="15" t="s">
        <v>123</v>
      </c>
      <c r="B31" s="7" t="s">
        <v>124</v>
      </c>
      <c r="C31" s="101">
        <v>118</v>
      </c>
      <c r="D31" s="134">
        <v>118</v>
      </c>
      <c r="E31" s="147"/>
      <c r="F31" s="147"/>
      <c r="G31" s="135"/>
      <c r="H31" s="127">
        <v>30.5</v>
      </c>
      <c r="I31" s="128"/>
      <c r="J31" s="71">
        <v>30.5</v>
      </c>
      <c r="K31" s="127">
        <v>25</v>
      </c>
      <c r="L31" s="128"/>
      <c r="M31" s="127">
        <v>25</v>
      </c>
      <c r="N31" s="128"/>
      <c r="O31" s="12" t="s">
        <v>49</v>
      </c>
      <c r="Q31" t="s">
        <v>2</v>
      </c>
    </row>
    <row r="32" spans="1:15" ht="103.5" customHeight="1">
      <c r="A32" s="15" t="s">
        <v>10</v>
      </c>
      <c r="B32" s="7" t="s">
        <v>143</v>
      </c>
      <c r="C32" s="101">
        <v>139.2</v>
      </c>
      <c r="D32" s="134">
        <v>139.2</v>
      </c>
      <c r="E32" s="147"/>
      <c r="F32" s="147"/>
      <c r="G32" s="135"/>
      <c r="H32" s="127">
        <v>84.3</v>
      </c>
      <c r="I32" s="128"/>
      <c r="J32" s="71">
        <v>84.3</v>
      </c>
      <c r="K32" s="134">
        <v>75</v>
      </c>
      <c r="L32" s="135"/>
      <c r="M32" s="134">
        <v>305</v>
      </c>
      <c r="N32" s="135"/>
      <c r="O32" s="12" t="s">
        <v>49</v>
      </c>
    </row>
    <row r="33" spans="1:15" ht="103.5" customHeight="1">
      <c r="A33" s="15" t="s">
        <v>74</v>
      </c>
      <c r="B33" s="7" t="s">
        <v>143</v>
      </c>
      <c r="C33" s="106">
        <v>0</v>
      </c>
      <c r="D33" s="127">
        <v>0</v>
      </c>
      <c r="E33" s="129"/>
      <c r="F33" s="59"/>
      <c r="G33" s="22"/>
      <c r="H33" s="127">
        <v>0</v>
      </c>
      <c r="I33" s="128"/>
      <c r="J33" s="71">
        <v>0</v>
      </c>
      <c r="K33" s="127">
        <v>0</v>
      </c>
      <c r="L33" s="128"/>
      <c r="M33" s="127">
        <v>0</v>
      </c>
      <c r="N33" s="128"/>
      <c r="O33" s="12" t="s">
        <v>49</v>
      </c>
    </row>
    <row r="34" spans="1:15" ht="103.5" customHeight="1">
      <c r="A34" s="15" t="s">
        <v>140</v>
      </c>
      <c r="B34" s="7" t="s">
        <v>141</v>
      </c>
      <c r="C34" s="101">
        <v>0</v>
      </c>
      <c r="D34" s="127">
        <v>0</v>
      </c>
      <c r="E34" s="129"/>
      <c r="F34" s="129"/>
      <c r="G34" s="22"/>
      <c r="H34" s="127">
        <v>0</v>
      </c>
      <c r="I34" s="128"/>
      <c r="J34" s="71">
        <v>0</v>
      </c>
      <c r="K34" s="127">
        <v>0</v>
      </c>
      <c r="L34" s="128"/>
      <c r="M34" s="127">
        <v>0</v>
      </c>
      <c r="N34" s="128"/>
      <c r="O34" s="12"/>
    </row>
    <row r="35" spans="1:15" ht="20.25" customHeight="1">
      <c r="A35" s="17" t="s">
        <v>11</v>
      </c>
      <c r="B35" s="7"/>
      <c r="C35" s="103">
        <v>73.4</v>
      </c>
      <c r="D35" s="130">
        <f>SUM(D36)</f>
        <v>73.4</v>
      </c>
      <c r="E35" s="150"/>
      <c r="F35" s="150"/>
      <c r="G35" s="131"/>
      <c r="H35" s="130">
        <v>60</v>
      </c>
      <c r="I35" s="131"/>
      <c r="J35" s="96">
        <v>60</v>
      </c>
      <c r="K35" s="130">
        <v>25</v>
      </c>
      <c r="L35" s="131"/>
      <c r="M35" s="130">
        <f>SUM(M36)</f>
        <v>25</v>
      </c>
      <c r="N35" s="131"/>
      <c r="O35" s="12"/>
    </row>
    <row r="36" spans="1:15" ht="121.5" customHeight="1">
      <c r="A36" s="15" t="s">
        <v>125</v>
      </c>
      <c r="B36" s="7" t="s">
        <v>142</v>
      </c>
      <c r="C36" s="106">
        <v>73.4</v>
      </c>
      <c r="D36" s="127">
        <v>73.4</v>
      </c>
      <c r="E36" s="129"/>
      <c r="F36" s="129"/>
      <c r="G36" s="128"/>
      <c r="H36" s="127">
        <v>60</v>
      </c>
      <c r="I36" s="128"/>
      <c r="J36" s="71">
        <v>60</v>
      </c>
      <c r="K36" s="127">
        <v>25</v>
      </c>
      <c r="L36" s="128"/>
      <c r="M36" s="127">
        <v>25</v>
      </c>
      <c r="N36" s="128"/>
      <c r="O36" s="12" t="s">
        <v>49</v>
      </c>
    </row>
    <row r="37" spans="1:15" ht="21" customHeight="1">
      <c r="A37" s="17" t="s">
        <v>12</v>
      </c>
      <c r="B37" s="8"/>
      <c r="C37" s="103">
        <f>SUM(C38:C38)</f>
        <v>35.2</v>
      </c>
      <c r="D37" s="148">
        <f>SUM(D38:G38)</f>
        <v>35.1</v>
      </c>
      <c r="E37" s="151"/>
      <c r="F37" s="151"/>
      <c r="G37" s="149"/>
      <c r="H37" s="148">
        <f>SUM(H38:I38)</f>
        <v>219.2</v>
      </c>
      <c r="I37" s="149"/>
      <c r="J37" s="69">
        <v>219.2</v>
      </c>
      <c r="K37" s="148">
        <v>253.3</v>
      </c>
      <c r="L37" s="149"/>
      <c r="M37" s="148">
        <v>253.3</v>
      </c>
      <c r="N37" s="149"/>
      <c r="O37" s="12"/>
    </row>
    <row r="38" spans="1:15" ht="64.5" customHeight="1">
      <c r="A38" s="15" t="s">
        <v>13</v>
      </c>
      <c r="B38" s="60"/>
      <c r="C38" s="107">
        <v>35.2</v>
      </c>
      <c r="D38" s="127">
        <v>35.1</v>
      </c>
      <c r="E38" s="129"/>
      <c r="F38" s="129"/>
      <c r="G38" s="128"/>
      <c r="H38" s="127">
        <v>219.2</v>
      </c>
      <c r="I38" s="128"/>
      <c r="J38" s="71">
        <v>219.2</v>
      </c>
      <c r="K38" s="127">
        <v>253.3</v>
      </c>
      <c r="L38" s="128"/>
      <c r="M38" s="127">
        <v>253.3</v>
      </c>
      <c r="N38" s="128"/>
      <c r="O38" s="12" t="s">
        <v>49</v>
      </c>
    </row>
    <row r="39" spans="1:15" ht="32.25" customHeight="1">
      <c r="A39" s="18" t="s">
        <v>15</v>
      </c>
      <c r="B39" s="7"/>
      <c r="C39" s="108">
        <v>6722.9</v>
      </c>
      <c r="D39" s="130">
        <v>6722.9</v>
      </c>
      <c r="E39" s="150"/>
      <c r="F39" s="150"/>
      <c r="G39" s="131"/>
      <c r="H39" s="130">
        <v>6654.4</v>
      </c>
      <c r="I39" s="131"/>
      <c r="J39" s="96">
        <v>6654.4</v>
      </c>
      <c r="K39" s="130">
        <v>6653.9</v>
      </c>
      <c r="L39" s="131"/>
      <c r="M39" s="130">
        <v>6653.9</v>
      </c>
      <c r="N39" s="131"/>
      <c r="O39" s="12"/>
    </row>
    <row r="40" spans="1:15" ht="105" customHeight="1">
      <c r="A40" s="15" t="s">
        <v>14</v>
      </c>
      <c r="B40" s="7" t="s">
        <v>75</v>
      </c>
      <c r="C40" s="101">
        <v>6722.9</v>
      </c>
      <c r="D40" s="134">
        <v>6722.9</v>
      </c>
      <c r="E40" s="147"/>
      <c r="F40" s="147"/>
      <c r="G40" s="135"/>
      <c r="H40" s="134">
        <v>6654.4</v>
      </c>
      <c r="I40" s="135"/>
      <c r="J40" s="59">
        <v>6654.4</v>
      </c>
      <c r="K40" s="134">
        <v>6653.9</v>
      </c>
      <c r="L40" s="135"/>
      <c r="M40" s="134">
        <v>6653.9</v>
      </c>
      <c r="N40" s="135"/>
      <c r="O40" s="12" t="s">
        <v>90</v>
      </c>
    </row>
    <row r="41" spans="1:15" ht="15" thickBot="1">
      <c r="A41" s="26" t="s">
        <v>51</v>
      </c>
      <c r="B41" s="21"/>
      <c r="C41" s="34">
        <f>SUM(C39+C37+C35+C27+C22+C17+C15+C10)</f>
        <v>16487</v>
      </c>
      <c r="D41" s="138">
        <f>SUM(D39+D37+D35+D27+D22+D17+D15+D10)</f>
        <v>16486.1</v>
      </c>
      <c r="E41" s="121"/>
      <c r="F41" s="139"/>
      <c r="G41" s="30"/>
      <c r="H41" s="138">
        <f>SUM(H39+H37+H35+H27+H17+H22+H15+H10)</f>
        <v>18853.300000000003</v>
      </c>
      <c r="I41" s="139"/>
      <c r="J41" s="75">
        <f>J10+J15+J17+J22+J27+J35+J37+J39</f>
        <v>18852.700000000004</v>
      </c>
      <c r="K41" s="138">
        <f>SUM(K39+K37+K35+K27+K17+K22+K15+K10)</f>
        <v>18330.5</v>
      </c>
      <c r="L41" s="139"/>
      <c r="M41" s="138">
        <f>SUM(M39+M37+M35+M27+M17+M22+M15+M10)</f>
        <v>17664.2</v>
      </c>
      <c r="N41" s="139"/>
      <c r="O41" s="27"/>
    </row>
    <row r="42" spans="4:15" ht="14.25"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4:15" ht="14.25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4:15" ht="14.25"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4:15" ht="14.25"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4:15" ht="14.25"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4:15" ht="14.25"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4:15" ht="14.25"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</sheetData>
  <sheetProtection/>
  <mergeCells count="145">
    <mergeCell ref="M20:N20"/>
    <mergeCell ref="D26:E26"/>
    <mergeCell ref="H26:I26"/>
    <mergeCell ref="K26:L26"/>
    <mergeCell ref="M26:N26"/>
    <mergeCell ref="D21:E21"/>
    <mergeCell ref="H21:I21"/>
    <mergeCell ref="K21:L21"/>
    <mergeCell ref="M21:N21"/>
    <mergeCell ref="D32:G32"/>
    <mergeCell ref="D20:F20"/>
    <mergeCell ref="H20:I20"/>
    <mergeCell ref="K20:L20"/>
    <mergeCell ref="M13:N13"/>
    <mergeCell ref="D13:E13"/>
    <mergeCell ref="H13:I13"/>
    <mergeCell ref="K13:L13"/>
    <mergeCell ref="K24:L24"/>
    <mergeCell ref="M24:N24"/>
    <mergeCell ref="D19:E19"/>
    <mergeCell ref="H19:I19"/>
    <mergeCell ref="K19:L19"/>
    <mergeCell ref="M19:N19"/>
    <mergeCell ref="D27:G27"/>
    <mergeCell ref="D28:G28"/>
    <mergeCell ref="D30:G30"/>
    <mergeCell ref="D24:E24"/>
    <mergeCell ref="H25:I25"/>
    <mergeCell ref="K25:L25"/>
    <mergeCell ref="M25:N25"/>
    <mergeCell ref="H24:I24"/>
    <mergeCell ref="M30:N30"/>
    <mergeCell ref="M28:N28"/>
    <mergeCell ref="H32:I32"/>
    <mergeCell ref="K32:L32"/>
    <mergeCell ref="M32:N32"/>
    <mergeCell ref="H31:I31"/>
    <mergeCell ref="D15:G15"/>
    <mergeCell ref="D16:G16"/>
    <mergeCell ref="D17:G17"/>
    <mergeCell ref="D18:G18"/>
    <mergeCell ref="D10:G10"/>
    <mergeCell ref="D11:G11"/>
    <mergeCell ref="B11:B12"/>
    <mergeCell ref="D12:G12"/>
    <mergeCell ref="D23:E23"/>
    <mergeCell ref="A3:O3"/>
    <mergeCell ref="A4:O4"/>
    <mergeCell ref="M17:N17"/>
    <mergeCell ref="H10:I10"/>
    <mergeCell ref="K10:L10"/>
    <mergeCell ref="M10:N10"/>
    <mergeCell ref="H15:I15"/>
    <mergeCell ref="K15:L15"/>
    <mergeCell ref="D9:G9"/>
    <mergeCell ref="H17:I17"/>
    <mergeCell ref="K17:L17"/>
    <mergeCell ref="D31:G31"/>
    <mergeCell ref="H30:I30"/>
    <mergeCell ref="K30:L30"/>
    <mergeCell ref="K28:L28"/>
    <mergeCell ref="H27:I27"/>
    <mergeCell ref="K27:L27"/>
    <mergeCell ref="H18:I18"/>
    <mergeCell ref="D25:E25"/>
    <mergeCell ref="D35:G35"/>
    <mergeCell ref="D36:G36"/>
    <mergeCell ref="D37:G37"/>
    <mergeCell ref="D38:G38"/>
    <mergeCell ref="D39:G39"/>
    <mergeCell ref="D40:G40"/>
    <mergeCell ref="M39:N39"/>
    <mergeCell ref="H40:I40"/>
    <mergeCell ref="K40:L40"/>
    <mergeCell ref="M40:N40"/>
    <mergeCell ref="H39:I39"/>
    <mergeCell ref="K39:L39"/>
    <mergeCell ref="H38:I38"/>
    <mergeCell ref="K38:L38"/>
    <mergeCell ref="K37:L37"/>
    <mergeCell ref="M37:N37"/>
    <mergeCell ref="H37:I37"/>
    <mergeCell ref="M38:N38"/>
    <mergeCell ref="M35:N35"/>
    <mergeCell ref="H36:I36"/>
    <mergeCell ref="K36:L36"/>
    <mergeCell ref="M36:N36"/>
    <mergeCell ref="H35:I35"/>
    <mergeCell ref="K35:L35"/>
    <mergeCell ref="K31:L31"/>
    <mergeCell ref="K18:L18"/>
    <mergeCell ref="M18:N18"/>
    <mergeCell ref="D33:E33"/>
    <mergeCell ref="D29:E29"/>
    <mergeCell ref="H29:I29"/>
    <mergeCell ref="K29:L29"/>
    <mergeCell ref="M29:N29"/>
    <mergeCell ref="M27:N27"/>
    <mergeCell ref="H28:I28"/>
    <mergeCell ref="H12:I12"/>
    <mergeCell ref="K12:L12"/>
    <mergeCell ref="M12:N12"/>
    <mergeCell ref="M9:N9"/>
    <mergeCell ref="H11:I11"/>
    <mergeCell ref="K11:L11"/>
    <mergeCell ref="M11:N11"/>
    <mergeCell ref="H9:I9"/>
    <mergeCell ref="K9:L9"/>
    <mergeCell ref="O6:O8"/>
    <mergeCell ref="B6:B9"/>
    <mergeCell ref="A6:A9"/>
    <mergeCell ref="H8:I8"/>
    <mergeCell ref="K8:L8"/>
    <mergeCell ref="C6:N6"/>
    <mergeCell ref="M8:N8"/>
    <mergeCell ref="D8:G8"/>
    <mergeCell ref="C7:J7"/>
    <mergeCell ref="K7:N7"/>
    <mergeCell ref="M41:N41"/>
    <mergeCell ref="K41:L41"/>
    <mergeCell ref="H41:I41"/>
    <mergeCell ref="D41:F41"/>
    <mergeCell ref="H33:I33"/>
    <mergeCell ref="K33:L33"/>
    <mergeCell ref="M33:N33"/>
    <mergeCell ref="H34:I34"/>
    <mergeCell ref="K34:L34"/>
    <mergeCell ref="M34:N34"/>
    <mergeCell ref="H16:I16"/>
    <mergeCell ref="K16:L16"/>
    <mergeCell ref="M16:N16"/>
    <mergeCell ref="M15:N15"/>
    <mergeCell ref="K14:L14"/>
    <mergeCell ref="M14:N14"/>
    <mergeCell ref="D14:E14"/>
    <mergeCell ref="H14:I14"/>
    <mergeCell ref="D34:F34"/>
    <mergeCell ref="H23:I23"/>
    <mergeCell ref="K22:L22"/>
    <mergeCell ref="K23:L23"/>
    <mergeCell ref="M22:N22"/>
    <mergeCell ref="M23:N23"/>
    <mergeCell ref="D22:E22"/>
    <mergeCell ref="H22:I22"/>
    <mergeCell ref="M31:N31"/>
  </mergeCells>
  <printOptions/>
  <pageMargins left="0.68" right="0.24" top="0.41" bottom="0.38" header="0.3" footer="0.17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="120" zoomScaleNormal="120" zoomScalePageLayoutView="0" workbookViewId="0" topLeftCell="A31">
      <selection activeCell="H10" sqref="H10"/>
    </sheetView>
  </sheetViews>
  <sheetFormatPr defaultColWidth="9.140625" defaultRowHeight="15"/>
  <cols>
    <col min="1" max="1" width="17.28125" style="0" customWidth="1"/>
    <col min="2" max="2" width="39.8515625" style="0" customWidth="1"/>
    <col min="3" max="3" width="8.28125" style="0" customWidth="1"/>
    <col min="4" max="4" width="7.8515625" style="0" customWidth="1"/>
    <col min="5" max="5" width="9.7109375" style="0" customWidth="1"/>
    <col min="6" max="7" width="8.7109375" style="0" customWidth="1"/>
    <col min="8" max="8" width="8.28125" style="0" customWidth="1"/>
  </cols>
  <sheetData>
    <row r="1" spans="6:8" ht="14.25">
      <c r="F1" s="163" t="s">
        <v>108</v>
      </c>
      <c r="G1" s="163"/>
      <c r="H1" s="163"/>
    </row>
    <row r="2" spans="6:8" ht="14.25">
      <c r="F2" s="163"/>
      <c r="G2" s="163"/>
      <c r="H2" s="163"/>
    </row>
    <row r="3" spans="2:8" ht="34.5" customHeight="1">
      <c r="B3" s="164" t="s">
        <v>59</v>
      </c>
      <c r="C3" s="164"/>
      <c r="D3" s="164"/>
      <c r="E3" s="164"/>
      <c r="F3" s="164"/>
      <c r="G3" s="164"/>
      <c r="H3" s="164"/>
    </row>
    <row r="4" spans="2:8" ht="15.75" customHeight="1">
      <c r="B4" s="164" t="s">
        <v>77</v>
      </c>
      <c r="C4" s="164"/>
      <c r="D4" s="164"/>
      <c r="E4" s="164"/>
      <c r="F4" s="164"/>
      <c r="G4" s="164"/>
      <c r="H4" s="164"/>
    </row>
    <row r="5" spans="1:8" ht="15" thickBot="1">
      <c r="A5" s="81"/>
      <c r="B5" s="1"/>
      <c r="C5" s="1"/>
      <c r="D5" s="1"/>
      <c r="E5" s="1"/>
      <c r="F5" s="1"/>
      <c r="G5" s="1"/>
      <c r="H5" s="1"/>
    </row>
    <row r="6" spans="1:8" ht="21.75" customHeight="1">
      <c r="A6" s="169" t="s">
        <v>91</v>
      </c>
      <c r="B6" s="168" t="s">
        <v>28</v>
      </c>
      <c r="C6" s="165" t="s">
        <v>16</v>
      </c>
      <c r="D6" s="167"/>
      <c r="E6" s="167"/>
      <c r="F6" s="168"/>
      <c r="G6" s="165" t="s">
        <v>17</v>
      </c>
      <c r="H6" s="166"/>
    </row>
    <row r="7" spans="1:8" ht="14.25">
      <c r="A7" s="170"/>
      <c r="B7" s="140"/>
      <c r="C7" s="175">
        <v>2015</v>
      </c>
      <c r="D7" s="176"/>
      <c r="E7" s="172">
        <v>2016</v>
      </c>
      <c r="F7" s="173"/>
      <c r="G7" s="2">
        <v>2017</v>
      </c>
      <c r="H7" s="5">
        <v>2018</v>
      </c>
    </row>
    <row r="8" spans="1:8" ht="15" thickBot="1">
      <c r="A8" s="171"/>
      <c r="B8" s="174"/>
      <c r="C8" s="87" t="s">
        <v>26</v>
      </c>
      <c r="D8" s="87" t="s">
        <v>27</v>
      </c>
      <c r="E8" s="4" t="s">
        <v>26</v>
      </c>
      <c r="F8" s="4" t="s">
        <v>27</v>
      </c>
      <c r="G8" s="4" t="s">
        <v>26</v>
      </c>
      <c r="H8" s="3" t="s">
        <v>25</v>
      </c>
    </row>
    <row r="9" spans="1:8" ht="80.25" customHeight="1">
      <c r="A9" s="83" t="s">
        <v>103</v>
      </c>
      <c r="B9" s="84" t="s">
        <v>104</v>
      </c>
      <c r="C9" s="90">
        <v>474</v>
      </c>
      <c r="D9" s="90">
        <v>474.8</v>
      </c>
      <c r="E9" s="86">
        <v>636</v>
      </c>
      <c r="F9" s="86">
        <v>639.9</v>
      </c>
      <c r="G9" s="86">
        <v>540</v>
      </c>
      <c r="H9" s="85">
        <v>546</v>
      </c>
    </row>
    <row r="10" spans="1:8" ht="123" customHeight="1">
      <c r="A10" s="94" t="s">
        <v>110</v>
      </c>
      <c r="B10" s="104" t="s">
        <v>111</v>
      </c>
      <c r="C10" s="90">
        <v>0</v>
      </c>
      <c r="D10" s="90">
        <v>0</v>
      </c>
      <c r="E10" s="86">
        <v>1</v>
      </c>
      <c r="F10" s="86">
        <v>1</v>
      </c>
      <c r="G10" s="86">
        <v>0</v>
      </c>
      <c r="H10" s="86">
        <v>0</v>
      </c>
    </row>
    <row r="11" spans="1:8" ht="54.75" customHeight="1">
      <c r="A11" s="94" t="s">
        <v>112</v>
      </c>
      <c r="B11" s="98" t="s">
        <v>113</v>
      </c>
      <c r="C11" s="91">
        <v>4.1</v>
      </c>
      <c r="D11" s="91">
        <v>4.1</v>
      </c>
      <c r="E11" s="37">
        <v>2.1</v>
      </c>
      <c r="F11" s="39">
        <v>2.2</v>
      </c>
      <c r="G11" s="37">
        <v>0</v>
      </c>
      <c r="H11" s="40">
        <v>0</v>
      </c>
    </row>
    <row r="12" spans="1:8" ht="107.25" customHeight="1">
      <c r="A12" s="94" t="s">
        <v>155</v>
      </c>
      <c r="B12" s="125" t="s">
        <v>159</v>
      </c>
      <c r="C12" s="91">
        <v>0.3</v>
      </c>
      <c r="D12" s="91">
        <v>0.3</v>
      </c>
      <c r="E12" s="37">
        <v>0</v>
      </c>
      <c r="F12" s="39">
        <v>0.4</v>
      </c>
      <c r="G12" s="37">
        <v>0</v>
      </c>
      <c r="H12" s="40">
        <v>0</v>
      </c>
    </row>
    <row r="13" spans="1:8" ht="27.75" customHeight="1">
      <c r="A13" s="82" t="s">
        <v>133</v>
      </c>
      <c r="B13" s="76" t="s">
        <v>80</v>
      </c>
      <c r="C13" s="91">
        <v>3.8</v>
      </c>
      <c r="D13" s="91">
        <v>3.8</v>
      </c>
      <c r="E13" s="37">
        <v>0.8</v>
      </c>
      <c r="F13" s="39">
        <v>0.8</v>
      </c>
      <c r="G13" s="37">
        <v>1</v>
      </c>
      <c r="H13" s="40">
        <v>5</v>
      </c>
    </row>
    <row r="14" spans="1:8" ht="53.25">
      <c r="A14" s="82" t="s">
        <v>92</v>
      </c>
      <c r="B14" s="77" t="s">
        <v>52</v>
      </c>
      <c r="C14" s="91">
        <v>148</v>
      </c>
      <c r="D14" s="91">
        <v>148.2</v>
      </c>
      <c r="E14" s="37">
        <v>189</v>
      </c>
      <c r="F14" s="40">
        <v>189.4</v>
      </c>
      <c r="G14" s="36">
        <v>210</v>
      </c>
      <c r="H14" s="40">
        <v>212</v>
      </c>
    </row>
    <row r="15" spans="1:13" ht="39.75">
      <c r="A15" s="82" t="s">
        <v>152</v>
      </c>
      <c r="B15" s="77" t="s">
        <v>163</v>
      </c>
      <c r="C15" s="91">
        <v>1678</v>
      </c>
      <c r="D15" s="91">
        <v>1678.8</v>
      </c>
      <c r="E15" s="37">
        <v>1976.5</v>
      </c>
      <c r="F15" s="39">
        <v>1978.9</v>
      </c>
      <c r="G15" s="36">
        <v>1710</v>
      </c>
      <c r="H15" s="40">
        <v>1720</v>
      </c>
      <c r="M15" t="s">
        <v>2</v>
      </c>
    </row>
    <row r="16" spans="1:8" ht="39.75">
      <c r="A16" s="82" t="s">
        <v>153</v>
      </c>
      <c r="B16" s="77" t="s">
        <v>154</v>
      </c>
      <c r="C16" s="91">
        <v>970</v>
      </c>
      <c r="D16" s="91">
        <v>970.3</v>
      </c>
      <c r="E16" s="37">
        <v>1026</v>
      </c>
      <c r="F16" s="39">
        <v>1029</v>
      </c>
      <c r="G16" s="36">
        <v>1080</v>
      </c>
      <c r="H16" s="40">
        <v>1095</v>
      </c>
    </row>
    <row r="17" spans="1:8" ht="93">
      <c r="A17" s="82" t="s">
        <v>93</v>
      </c>
      <c r="B17" s="77" t="s">
        <v>53</v>
      </c>
      <c r="C17" s="91">
        <v>56</v>
      </c>
      <c r="D17" s="91">
        <v>56.2</v>
      </c>
      <c r="E17" s="37">
        <v>48</v>
      </c>
      <c r="F17" s="39">
        <v>48.3</v>
      </c>
      <c r="G17" s="36">
        <v>55</v>
      </c>
      <c r="H17" s="40">
        <v>55.3</v>
      </c>
    </row>
    <row r="18" spans="1:8" ht="41.25" customHeight="1">
      <c r="A18" s="82" t="s">
        <v>94</v>
      </c>
      <c r="B18" s="77" t="s">
        <v>79</v>
      </c>
      <c r="C18" s="91">
        <v>3.5</v>
      </c>
      <c r="D18" s="91">
        <v>3.5</v>
      </c>
      <c r="E18" s="37">
        <v>3.5</v>
      </c>
      <c r="F18" s="39">
        <v>3.5</v>
      </c>
      <c r="G18" s="36">
        <v>3</v>
      </c>
      <c r="H18" s="40">
        <v>3</v>
      </c>
    </row>
    <row r="19" spans="1:8" ht="82.5" customHeight="1">
      <c r="A19" s="82" t="s">
        <v>95</v>
      </c>
      <c r="B19" s="77" t="s">
        <v>78</v>
      </c>
      <c r="C19" s="91">
        <v>393</v>
      </c>
      <c r="D19" s="91">
        <v>393.8</v>
      </c>
      <c r="E19" s="37">
        <v>337</v>
      </c>
      <c r="F19" s="39">
        <v>337.2</v>
      </c>
      <c r="G19" s="36">
        <v>270.8</v>
      </c>
      <c r="H19" s="40">
        <v>270.8</v>
      </c>
    </row>
    <row r="20" spans="1:8" ht="80.25" customHeight="1">
      <c r="A20" s="82" t="s">
        <v>128</v>
      </c>
      <c r="B20" s="77" t="s">
        <v>54</v>
      </c>
      <c r="C20" s="91">
        <v>0</v>
      </c>
      <c r="D20" s="91">
        <v>0</v>
      </c>
      <c r="E20" s="37">
        <v>0</v>
      </c>
      <c r="F20" s="39">
        <v>0</v>
      </c>
      <c r="G20" s="42">
        <v>0</v>
      </c>
      <c r="H20" s="40">
        <v>0</v>
      </c>
    </row>
    <row r="21" spans="1:8" ht="71.25" customHeight="1">
      <c r="A21" s="82" t="s">
        <v>96</v>
      </c>
      <c r="B21" s="77" t="s">
        <v>114</v>
      </c>
      <c r="C21" s="91">
        <v>117.3</v>
      </c>
      <c r="D21" s="91">
        <v>117.7</v>
      </c>
      <c r="E21" s="37">
        <v>127</v>
      </c>
      <c r="F21" s="39">
        <v>127.7</v>
      </c>
      <c r="G21" s="36">
        <v>50</v>
      </c>
      <c r="H21" s="43">
        <v>50</v>
      </c>
    </row>
    <row r="22" spans="1:8" ht="33" customHeight="1">
      <c r="A22" s="82" t="s">
        <v>171</v>
      </c>
      <c r="B22" s="77" t="s">
        <v>172</v>
      </c>
      <c r="C22" s="91">
        <v>0</v>
      </c>
      <c r="D22" s="91">
        <v>0</v>
      </c>
      <c r="E22" s="41">
        <v>1.6</v>
      </c>
      <c r="F22" s="39">
        <v>1.6</v>
      </c>
      <c r="G22" s="36">
        <v>0</v>
      </c>
      <c r="H22" s="36">
        <v>0</v>
      </c>
    </row>
    <row r="23" spans="1:8" ht="106.5" customHeight="1">
      <c r="A23" s="82" t="s">
        <v>158</v>
      </c>
      <c r="B23" s="77" t="s">
        <v>160</v>
      </c>
      <c r="C23" s="91">
        <v>1.9</v>
      </c>
      <c r="D23" s="91">
        <v>1.9</v>
      </c>
      <c r="E23" s="41">
        <v>7</v>
      </c>
      <c r="F23" s="39">
        <v>7</v>
      </c>
      <c r="G23" s="62">
        <v>0</v>
      </c>
      <c r="H23" s="62">
        <v>0</v>
      </c>
    </row>
    <row r="24" spans="1:8" ht="69" customHeight="1">
      <c r="A24" s="82" t="s">
        <v>156</v>
      </c>
      <c r="B24" s="77" t="s">
        <v>161</v>
      </c>
      <c r="C24" s="91">
        <v>148</v>
      </c>
      <c r="D24" s="91">
        <v>148.3</v>
      </c>
      <c r="E24" s="41">
        <v>11</v>
      </c>
      <c r="F24" s="39">
        <v>11.1</v>
      </c>
      <c r="G24" s="62">
        <v>0</v>
      </c>
      <c r="H24" s="62">
        <v>0</v>
      </c>
    </row>
    <row r="25" spans="1:8" ht="44.25" customHeight="1">
      <c r="A25" s="82" t="s">
        <v>135</v>
      </c>
      <c r="B25" s="77" t="s">
        <v>134</v>
      </c>
      <c r="C25" s="91">
        <v>0</v>
      </c>
      <c r="D25" s="91">
        <v>0</v>
      </c>
      <c r="E25" s="41">
        <v>0.8</v>
      </c>
      <c r="F25" s="39">
        <v>0.8</v>
      </c>
      <c r="G25" s="62">
        <v>1</v>
      </c>
      <c r="H25" s="62">
        <v>1</v>
      </c>
    </row>
    <row r="26" spans="1:8" ht="54" customHeight="1">
      <c r="A26" s="94" t="s">
        <v>129</v>
      </c>
      <c r="B26" s="112" t="s">
        <v>130</v>
      </c>
      <c r="C26" s="91">
        <v>0</v>
      </c>
      <c r="D26" s="91">
        <v>0</v>
      </c>
      <c r="E26" s="41">
        <v>0</v>
      </c>
      <c r="F26" s="39">
        <v>0</v>
      </c>
      <c r="G26" s="62">
        <v>0</v>
      </c>
      <c r="H26" s="62">
        <v>0</v>
      </c>
    </row>
    <row r="27" spans="1:8" ht="73.5" customHeight="1">
      <c r="A27" s="94" t="s">
        <v>157</v>
      </c>
      <c r="B27" s="126" t="s">
        <v>162</v>
      </c>
      <c r="C27" s="91">
        <v>20</v>
      </c>
      <c r="D27" s="91">
        <v>20</v>
      </c>
      <c r="E27" s="41">
        <v>0</v>
      </c>
      <c r="F27" s="39">
        <v>0</v>
      </c>
      <c r="G27" s="62">
        <v>0</v>
      </c>
      <c r="H27" s="62">
        <v>0</v>
      </c>
    </row>
    <row r="28" spans="1:8" ht="31.5" customHeight="1">
      <c r="A28" s="82" t="s">
        <v>97</v>
      </c>
      <c r="B28" s="77" t="s">
        <v>81</v>
      </c>
      <c r="C28" s="91">
        <v>0</v>
      </c>
      <c r="D28" s="91">
        <v>0</v>
      </c>
      <c r="E28" s="41">
        <v>0</v>
      </c>
      <c r="F28" s="39">
        <v>0</v>
      </c>
      <c r="G28" s="62">
        <v>0</v>
      </c>
      <c r="H28" s="62">
        <v>0</v>
      </c>
    </row>
    <row r="29" spans="1:8" ht="26.25" customHeight="1">
      <c r="A29" s="82" t="s">
        <v>98</v>
      </c>
      <c r="B29" s="77" t="s">
        <v>82</v>
      </c>
      <c r="C29" s="91">
        <v>0.5</v>
      </c>
      <c r="D29" s="91">
        <v>0.5</v>
      </c>
      <c r="E29" s="41">
        <v>0</v>
      </c>
      <c r="F29" s="39">
        <v>0</v>
      </c>
      <c r="G29" s="62">
        <v>0</v>
      </c>
      <c r="H29" s="62">
        <v>0</v>
      </c>
    </row>
    <row r="30" spans="1:8" ht="42" customHeight="1">
      <c r="A30" s="82" t="s">
        <v>99</v>
      </c>
      <c r="B30" s="78" t="s">
        <v>55</v>
      </c>
      <c r="C30" s="91">
        <v>0</v>
      </c>
      <c r="D30" s="91">
        <v>0</v>
      </c>
      <c r="E30" s="40">
        <v>0</v>
      </c>
      <c r="F30" s="40">
        <v>0</v>
      </c>
      <c r="G30" s="40">
        <v>0</v>
      </c>
      <c r="H30" s="40">
        <v>0</v>
      </c>
    </row>
    <row r="31" spans="1:8" ht="43.5" customHeight="1">
      <c r="A31" s="82" t="s">
        <v>99</v>
      </c>
      <c r="B31" s="78" t="s">
        <v>56</v>
      </c>
      <c r="C31" s="91">
        <v>11902.9</v>
      </c>
      <c r="D31" s="91">
        <v>11902.9</v>
      </c>
      <c r="E31" s="40">
        <v>12347.9</v>
      </c>
      <c r="F31" s="40">
        <v>12347.9</v>
      </c>
      <c r="G31" s="40">
        <v>10416.4</v>
      </c>
      <c r="H31" s="40">
        <v>10416.4</v>
      </c>
    </row>
    <row r="32" spans="1:8" ht="38.25" customHeight="1">
      <c r="A32" s="82" t="s">
        <v>100</v>
      </c>
      <c r="B32" s="67" t="s">
        <v>57</v>
      </c>
      <c r="C32" s="92">
        <v>158</v>
      </c>
      <c r="D32" s="92">
        <v>158</v>
      </c>
      <c r="E32" s="38">
        <v>161.1</v>
      </c>
      <c r="F32" s="38">
        <v>161.1</v>
      </c>
      <c r="G32" s="38">
        <v>152.1</v>
      </c>
      <c r="H32" s="36">
        <v>169</v>
      </c>
    </row>
    <row r="33" spans="1:8" ht="80.25" customHeight="1">
      <c r="A33" s="82" t="s">
        <v>132</v>
      </c>
      <c r="B33" s="67" t="s">
        <v>131</v>
      </c>
      <c r="C33" s="93">
        <v>517.2</v>
      </c>
      <c r="D33" s="93">
        <v>517.2</v>
      </c>
      <c r="E33" s="44">
        <v>983.7</v>
      </c>
      <c r="F33" s="44">
        <v>983.7</v>
      </c>
      <c r="G33" s="113">
        <v>1050</v>
      </c>
      <c r="H33" s="45">
        <v>1050</v>
      </c>
    </row>
    <row r="34" spans="1:8" ht="42.75" customHeight="1">
      <c r="A34" s="105" t="s">
        <v>101</v>
      </c>
      <c r="B34" s="111" t="s">
        <v>58</v>
      </c>
      <c r="C34" s="93">
        <v>1824.1</v>
      </c>
      <c r="D34" s="93">
        <v>1824.1</v>
      </c>
      <c r="E34" s="44">
        <v>1054</v>
      </c>
      <c r="F34" s="44">
        <v>1054</v>
      </c>
      <c r="G34" s="68">
        <v>2791.2</v>
      </c>
      <c r="H34" s="45">
        <v>2791.2</v>
      </c>
    </row>
    <row r="35" spans="1:8" ht="54" customHeight="1">
      <c r="A35" s="82" t="s">
        <v>102</v>
      </c>
      <c r="B35" s="67" t="s">
        <v>60</v>
      </c>
      <c r="C35" s="40">
        <v>0</v>
      </c>
      <c r="D35" s="92">
        <v>0</v>
      </c>
      <c r="E35" s="44">
        <v>0</v>
      </c>
      <c r="F35" s="44">
        <v>0</v>
      </c>
      <c r="G35" s="68">
        <v>0</v>
      </c>
      <c r="H35" s="45">
        <v>0</v>
      </c>
    </row>
    <row r="36" spans="1:8" ht="15" thickBot="1">
      <c r="A36" s="80"/>
      <c r="B36" s="79" t="s">
        <v>24</v>
      </c>
      <c r="C36" s="89">
        <f aca="true" t="shared" si="0" ref="C36:H36">SUM(C9:C35)</f>
        <v>18420.6</v>
      </c>
      <c r="D36" s="89">
        <f t="shared" si="0"/>
        <v>18424.399999999998</v>
      </c>
      <c r="E36" s="35">
        <f t="shared" si="0"/>
        <v>18914</v>
      </c>
      <c r="F36" s="35">
        <f t="shared" si="0"/>
        <v>18925.5</v>
      </c>
      <c r="G36" s="35">
        <f t="shared" si="0"/>
        <v>18330.5</v>
      </c>
      <c r="H36" s="35">
        <f t="shared" si="0"/>
        <v>18384.7</v>
      </c>
    </row>
    <row r="42" ht="14.25">
      <c r="H42" t="s">
        <v>2</v>
      </c>
    </row>
  </sheetData>
  <sheetProtection/>
  <mergeCells count="9">
    <mergeCell ref="A6:A8"/>
    <mergeCell ref="E7:F7"/>
    <mergeCell ref="B6:B8"/>
    <mergeCell ref="B4:H4"/>
    <mergeCell ref="C7:D7"/>
    <mergeCell ref="F1:H2"/>
    <mergeCell ref="B3:H3"/>
    <mergeCell ref="G6:H6"/>
    <mergeCell ref="C6:F6"/>
  </mergeCells>
  <printOptions/>
  <pageMargins left="0.55" right="0.31" top="0.25" bottom="0.39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15" zoomScaleNormal="115" zoomScalePageLayoutView="0" workbookViewId="0" topLeftCell="A41">
      <selection activeCell="D28" sqref="D28:D29"/>
    </sheetView>
  </sheetViews>
  <sheetFormatPr defaultColWidth="9.140625" defaultRowHeight="15"/>
  <cols>
    <col min="1" max="1" width="30.7109375" style="0" customWidth="1"/>
    <col min="3" max="3" width="6.421875" style="0" customWidth="1"/>
    <col min="4" max="4" width="8.28125" style="0" customWidth="1"/>
    <col min="5" max="5" width="7.28125" style="0" customWidth="1"/>
    <col min="6" max="6" width="8.28125" style="0" customWidth="1"/>
    <col min="7" max="7" width="6.7109375" style="0" customWidth="1"/>
    <col min="8" max="8" width="8.57421875" style="0" customWidth="1"/>
    <col min="9" max="9" width="8.7109375" style="0" customWidth="1"/>
  </cols>
  <sheetData>
    <row r="1" spans="7:9" ht="14.25">
      <c r="G1" s="181" t="s">
        <v>106</v>
      </c>
      <c r="H1" s="181"/>
      <c r="I1" s="181"/>
    </row>
    <row r="2" spans="7:9" ht="14.25">
      <c r="G2" s="181"/>
      <c r="H2" s="181"/>
      <c r="I2" s="181"/>
    </row>
    <row r="3" spans="1:9" ht="75" customHeight="1">
      <c r="A3" s="182" t="s">
        <v>107</v>
      </c>
      <c r="B3" s="182"/>
      <c r="C3" s="182"/>
      <c r="D3" s="182"/>
      <c r="E3" s="182"/>
      <c r="F3" s="182"/>
      <c r="G3" s="182"/>
      <c r="H3" s="182"/>
      <c r="I3" s="182"/>
    </row>
    <row r="5" spans="1:9" ht="14.25" customHeight="1">
      <c r="A5" s="46" t="s">
        <v>30</v>
      </c>
      <c r="B5" s="184" t="s">
        <v>16</v>
      </c>
      <c r="C5" s="185"/>
      <c r="D5" s="185"/>
      <c r="E5" s="185"/>
      <c r="F5" s="185"/>
      <c r="G5" s="186"/>
      <c r="H5" s="178" t="s">
        <v>17</v>
      </c>
      <c r="I5" s="178"/>
    </row>
    <row r="6" spans="1:9" ht="14.25" customHeight="1">
      <c r="A6" s="46" t="s">
        <v>31</v>
      </c>
      <c r="B6" s="187" t="s">
        <v>137</v>
      </c>
      <c r="C6" s="188"/>
      <c r="D6" s="183" t="s">
        <v>165</v>
      </c>
      <c r="E6" s="183"/>
      <c r="F6" s="183" t="s">
        <v>173</v>
      </c>
      <c r="G6" s="183"/>
      <c r="H6" s="183" t="s">
        <v>174</v>
      </c>
      <c r="I6" s="183"/>
    </row>
    <row r="7" spans="1:9" ht="14.25">
      <c r="A7" s="50"/>
      <c r="B7" s="189"/>
      <c r="C7" s="190"/>
      <c r="D7" s="183"/>
      <c r="E7" s="183"/>
      <c r="F7" s="183"/>
      <c r="G7" s="183"/>
      <c r="H7" s="183"/>
      <c r="I7" s="183"/>
    </row>
    <row r="8" spans="1:9" ht="14.25">
      <c r="A8" s="50"/>
      <c r="B8" s="97" t="s">
        <v>105</v>
      </c>
      <c r="C8" s="191" t="s">
        <v>19</v>
      </c>
      <c r="D8" s="46" t="s">
        <v>32</v>
      </c>
      <c r="E8" s="178" t="s">
        <v>19</v>
      </c>
      <c r="F8" s="46" t="s">
        <v>32</v>
      </c>
      <c r="G8" s="178" t="s">
        <v>19</v>
      </c>
      <c r="H8" s="46" t="s">
        <v>32</v>
      </c>
      <c r="I8" s="178" t="s">
        <v>19</v>
      </c>
    </row>
    <row r="9" spans="1:9" ht="14.25">
      <c r="A9" s="50"/>
      <c r="B9" s="97" t="s">
        <v>18</v>
      </c>
      <c r="C9" s="192"/>
      <c r="D9" s="46" t="s">
        <v>18</v>
      </c>
      <c r="E9" s="178"/>
      <c r="F9" s="46" t="s">
        <v>18</v>
      </c>
      <c r="G9" s="178"/>
      <c r="H9" s="46" t="s">
        <v>18</v>
      </c>
      <c r="I9" s="178"/>
    </row>
    <row r="10" spans="1:9" ht="14.25">
      <c r="A10" s="51" t="s">
        <v>33</v>
      </c>
      <c r="B10" s="179">
        <f>B12+B14+B18+B23</f>
        <v>8292.2</v>
      </c>
      <c r="C10" s="179">
        <f>B10/B51*100</f>
        <v>50.29812993976744</v>
      </c>
      <c r="D10" s="179">
        <f>D12+D14+D18+D23</f>
        <v>9946.2</v>
      </c>
      <c r="E10" s="179">
        <f>D10/D51*100</f>
        <v>52.816261941301114</v>
      </c>
      <c r="F10" s="179">
        <f>F12+F14+F18+F22+F23</f>
        <v>9513.4</v>
      </c>
      <c r="G10" s="179">
        <f>F10/F51*100</f>
        <v>51.89929352718147</v>
      </c>
      <c r="H10" s="177">
        <f>H12+H14+H18+H22</f>
        <v>8463.4</v>
      </c>
      <c r="I10" s="179">
        <f>H10/H51*100</f>
        <v>45.68562992232245</v>
      </c>
    </row>
    <row r="11" spans="1:11" ht="41.25" customHeight="1">
      <c r="A11" s="52" t="s">
        <v>65</v>
      </c>
      <c r="B11" s="177"/>
      <c r="C11" s="179"/>
      <c r="D11" s="177"/>
      <c r="E11" s="179"/>
      <c r="F11" s="177"/>
      <c r="G11" s="179"/>
      <c r="H11" s="177"/>
      <c r="I11" s="179"/>
      <c r="K11" t="s">
        <v>2</v>
      </c>
    </row>
    <row r="12" spans="1:9" ht="14.25">
      <c r="A12" s="48" t="s">
        <v>34</v>
      </c>
      <c r="B12" s="178">
        <v>6332.5</v>
      </c>
      <c r="C12" s="180">
        <f>B12/B51*100</f>
        <v>38.41114635966056</v>
      </c>
      <c r="D12" s="178">
        <v>6341.3</v>
      </c>
      <c r="E12" s="180">
        <f>D12/D51*100</f>
        <v>33.673539829117935</v>
      </c>
      <c r="F12" s="178">
        <v>6148.4</v>
      </c>
      <c r="G12" s="180">
        <f>F12/F51*100</f>
        <v>33.54191102261259</v>
      </c>
      <c r="H12" s="178">
        <v>6148.4</v>
      </c>
      <c r="I12" s="180">
        <f>H12/H51*100</f>
        <v>33.18920611272152</v>
      </c>
    </row>
    <row r="13" spans="1:11" ht="52.5">
      <c r="A13" s="49" t="s">
        <v>83</v>
      </c>
      <c r="B13" s="178"/>
      <c r="C13" s="180"/>
      <c r="D13" s="178"/>
      <c r="E13" s="180"/>
      <c r="F13" s="178"/>
      <c r="G13" s="180"/>
      <c r="H13" s="178"/>
      <c r="I13" s="180"/>
      <c r="K13" t="s">
        <v>2</v>
      </c>
    </row>
    <row r="14" spans="1:9" ht="14.25">
      <c r="A14" s="48" t="s">
        <v>115</v>
      </c>
      <c r="B14" s="180">
        <v>517.2</v>
      </c>
      <c r="C14" s="180">
        <f>B14/B51*100</f>
        <v>3.137188298020757</v>
      </c>
      <c r="D14" s="180">
        <v>983.7</v>
      </c>
      <c r="E14" s="180">
        <f>D14/D51*100</f>
        <v>5.223638864255485</v>
      </c>
      <c r="F14" s="180">
        <v>1050</v>
      </c>
      <c r="G14" s="180">
        <f>F14/F51*100</f>
        <v>5.728157988052699</v>
      </c>
      <c r="H14" s="180">
        <v>0</v>
      </c>
      <c r="I14" s="180">
        <f>H14/H51*100</f>
        <v>0</v>
      </c>
    </row>
    <row r="15" spans="1:9" ht="26.25">
      <c r="A15" s="49" t="s">
        <v>61</v>
      </c>
      <c r="B15" s="178"/>
      <c r="C15" s="180"/>
      <c r="D15" s="178"/>
      <c r="E15" s="180"/>
      <c r="F15" s="178"/>
      <c r="G15" s="180"/>
      <c r="H15" s="178"/>
      <c r="I15" s="180"/>
    </row>
    <row r="16" spans="1:9" ht="14.25">
      <c r="A16" s="48" t="s">
        <v>70</v>
      </c>
      <c r="B16" s="47">
        <v>517.2</v>
      </c>
      <c r="C16" s="47">
        <f>B16/B51*100</f>
        <v>3.137188298020757</v>
      </c>
      <c r="D16" s="47">
        <v>983.7</v>
      </c>
      <c r="E16" s="47">
        <f>D16/D51*100</f>
        <v>5.223638864255485</v>
      </c>
      <c r="F16" s="46">
        <v>1050</v>
      </c>
      <c r="G16" s="47">
        <f>F16/F51*100</f>
        <v>5.728157988052699</v>
      </c>
      <c r="H16" s="46">
        <v>0</v>
      </c>
      <c r="I16" s="47">
        <f>H16/H51*100</f>
        <v>0</v>
      </c>
    </row>
    <row r="17" spans="1:9" ht="26.25">
      <c r="A17" s="48" t="s">
        <v>45</v>
      </c>
      <c r="B17" s="46">
        <v>0</v>
      </c>
      <c r="C17" s="47">
        <f>B17/B51*100</f>
        <v>0</v>
      </c>
      <c r="D17" s="46">
        <v>0</v>
      </c>
      <c r="E17" s="47">
        <f>D17/D51*100</f>
        <v>0</v>
      </c>
      <c r="F17" s="47">
        <v>0</v>
      </c>
      <c r="G17" s="47">
        <f>F17/F51*100</f>
        <v>0</v>
      </c>
      <c r="H17" s="47">
        <v>0</v>
      </c>
      <c r="I17" s="47">
        <f>H17/H51*100</f>
        <v>0</v>
      </c>
    </row>
    <row r="18" spans="1:9" ht="14.25">
      <c r="A18" s="48" t="s">
        <v>116</v>
      </c>
      <c r="B18" s="178">
        <v>1442.5</v>
      </c>
      <c r="C18" s="180">
        <f>B18/B51*100</f>
        <v>8.749795282086122</v>
      </c>
      <c r="D18" s="178">
        <f>SUM(D20:D24)</f>
        <v>2621.2</v>
      </c>
      <c r="E18" s="180">
        <f>D18/D51*100</f>
        <v>13.919083247927697</v>
      </c>
      <c r="F18" s="178">
        <f>SUM(F20:F21)</f>
        <v>2315</v>
      </c>
      <c r="G18" s="180">
        <f>F18/F51*100</f>
        <v>12.629224516516189</v>
      </c>
      <c r="H18" s="178">
        <f>SUM(H20:H21)</f>
        <v>2315</v>
      </c>
      <c r="I18" s="180">
        <f>H18/H51*100</f>
        <v>12.496423809600925</v>
      </c>
    </row>
    <row r="19" spans="1:9" ht="26.25">
      <c r="A19" s="49" t="s">
        <v>62</v>
      </c>
      <c r="B19" s="178"/>
      <c r="C19" s="180"/>
      <c r="D19" s="178"/>
      <c r="E19" s="180"/>
      <c r="F19" s="178"/>
      <c r="G19" s="180"/>
      <c r="H19" s="178"/>
      <c r="I19" s="180"/>
    </row>
    <row r="20" spans="1:9" ht="14.25">
      <c r="A20" s="48" t="s">
        <v>44</v>
      </c>
      <c r="B20" s="46">
        <v>1402.5</v>
      </c>
      <c r="C20" s="47">
        <f>B20/B51*100</f>
        <v>8.507166643414756</v>
      </c>
      <c r="D20" s="46">
        <v>2621.2</v>
      </c>
      <c r="E20" s="47">
        <f>D20/D51*100</f>
        <v>13.919083247927697</v>
      </c>
      <c r="F20" s="46">
        <v>2315</v>
      </c>
      <c r="G20" s="47">
        <f>F20/F51*100</f>
        <v>12.629224516516189</v>
      </c>
      <c r="H20" s="46">
        <v>2315</v>
      </c>
      <c r="I20" s="47">
        <f>H20/H51*100</f>
        <v>12.496423809600925</v>
      </c>
    </row>
    <row r="21" spans="1:9" ht="19.5" customHeight="1">
      <c r="A21" s="48" t="s">
        <v>45</v>
      </c>
      <c r="B21" s="46">
        <v>0</v>
      </c>
      <c r="C21" s="47">
        <f>B21/B51*100</f>
        <v>0</v>
      </c>
      <c r="D21" s="46">
        <v>0</v>
      </c>
      <c r="E21" s="47">
        <f>D21/D51*100</f>
        <v>0</v>
      </c>
      <c r="F21" s="46">
        <v>0</v>
      </c>
      <c r="G21" s="47">
        <f>F21/F51*100</f>
        <v>0</v>
      </c>
      <c r="H21" s="46">
        <v>0</v>
      </c>
      <c r="I21" s="47">
        <f>H21/H51*100</f>
        <v>0</v>
      </c>
    </row>
    <row r="22" spans="1:9" ht="14.25">
      <c r="A22" s="48" t="s">
        <v>46</v>
      </c>
      <c r="B22" s="46">
        <v>0</v>
      </c>
      <c r="C22" s="47">
        <f>B22/B51*100</f>
        <v>0</v>
      </c>
      <c r="D22" s="46">
        <v>0</v>
      </c>
      <c r="E22" s="47">
        <f>D22/D51*100</f>
        <v>0</v>
      </c>
      <c r="F22" s="46">
        <v>0</v>
      </c>
      <c r="G22" s="47">
        <f>F22/F51*100</f>
        <v>0</v>
      </c>
      <c r="H22" s="46">
        <v>0</v>
      </c>
      <c r="I22" s="47">
        <f>H22/H51*100</f>
        <v>0</v>
      </c>
    </row>
    <row r="23" spans="1:9" ht="14.25">
      <c r="A23" s="48" t="s">
        <v>88</v>
      </c>
      <c r="B23" s="46">
        <v>0</v>
      </c>
      <c r="C23" s="47">
        <v>0</v>
      </c>
      <c r="D23" s="46">
        <v>0</v>
      </c>
      <c r="E23" s="47">
        <f>D23/D51*100</f>
        <v>0</v>
      </c>
      <c r="F23" s="46">
        <v>0</v>
      </c>
      <c r="G23" s="47">
        <f>F23/F51*100</f>
        <v>0</v>
      </c>
      <c r="H23" s="46">
        <v>0</v>
      </c>
      <c r="I23" s="47">
        <v>0</v>
      </c>
    </row>
    <row r="24" spans="1:9" ht="14.25">
      <c r="A24" s="48" t="s">
        <v>117</v>
      </c>
      <c r="B24" s="46">
        <v>40</v>
      </c>
      <c r="C24" s="47">
        <v>0.2</v>
      </c>
      <c r="D24" s="46">
        <v>0</v>
      </c>
      <c r="E24" s="47">
        <f>D24/D51*100</f>
        <v>0</v>
      </c>
      <c r="F24" s="46">
        <v>0</v>
      </c>
      <c r="G24" s="47">
        <f>F24/F51*100</f>
        <v>0</v>
      </c>
      <c r="H24" s="46">
        <v>0</v>
      </c>
      <c r="I24" s="47">
        <v>0</v>
      </c>
    </row>
    <row r="25" spans="1:9" ht="26.25">
      <c r="A25" s="48" t="s">
        <v>45</v>
      </c>
      <c r="B25" s="46">
        <v>0</v>
      </c>
      <c r="C25" s="47">
        <v>0</v>
      </c>
      <c r="D25" s="46">
        <v>0</v>
      </c>
      <c r="E25" s="47">
        <f>D25/D51*100</f>
        <v>0</v>
      </c>
      <c r="F25" s="46">
        <v>0</v>
      </c>
      <c r="G25" s="47">
        <f>F25/F51*100</f>
        <v>0</v>
      </c>
      <c r="H25" s="46">
        <v>0</v>
      </c>
      <c r="I25" s="47">
        <v>0</v>
      </c>
    </row>
    <row r="26" spans="1:9" ht="14.25">
      <c r="A26" s="51" t="s">
        <v>35</v>
      </c>
      <c r="B26" s="179">
        <f>B28+B32+B35</f>
        <v>889.5</v>
      </c>
      <c r="C26" s="179">
        <f>B26/B51*100</f>
        <v>5.395454352454492</v>
      </c>
      <c r="D26" s="179">
        <f>D28+D35</f>
        <v>1487.5000000000002</v>
      </c>
      <c r="E26" s="179">
        <f>D26/D51*100</f>
        <v>7.898915127152622</v>
      </c>
      <c r="F26" s="179">
        <f>F28+F35</f>
        <v>1406.3</v>
      </c>
      <c r="G26" s="179">
        <f>F26/F51*100</f>
        <v>7.671912931998581</v>
      </c>
      <c r="H26" s="179">
        <f>H28+H35</f>
        <v>1121.5</v>
      </c>
      <c r="I26" s="179">
        <f>H26/H51*100</f>
        <v>6.0538830680204905</v>
      </c>
    </row>
    <row r="27" spans="1:11" ht="52.5">
      <c r="A27" s="52" t="s">
        <v>84</v>
      </c>
      <c r="B27" s="177"/>
      <c r="C27" s="179"/>
      <c r="D27" s="177"/>
      <c r="E27" s="179"/>
      <c r="F27" s="177"/>
      <c r="G27" s="179"/>
      <c r="H27" s="177"/>
      <c r="I27" s="179"/>
      <c r="K27" t="s">
        <v>2</v>
      </c>
    </row>
    <row r="28" spans="1:9" ht="14.25">
      <c r="A28" s="48" t="s">
        <v>36</v>
      </c>
      <c r="B28" s="180">
        <f>SUM(B30:B31)</f>
        <v>663</v>
      </c>
      <c r="C28" s="180">
        <f>B28/B51*100</f>
        <v>4.021569685977885</v>
      </c>
      <c r="D28" s="180">
        <f>SUM(D30:D33)</f>
        <v>1208.3000000000002</v>
      </c>
      <c r="E28" s="180">
        <f>D28/D51*100</f>
        <v>6.416308671017489</v>
      </c>
      <c r="F28" s="180">
        <f>SUM(F30:F33)</f>
        <v>1128</v>
      </c>
      <c r="G28" s="180">
        <f>F28/F51*100</f>
        <v>6.153678295736613</v>
      </c>
      <c r="H28" s="180">
        <f>SUM(H30:H31)</f>
        <v>843.2</v>
      </c>
      <c r="I28" s="180">
        <f>H28/H51*100</f>
        <v>4.551613199246436</v>
      </c>
    </row>
    <row r="29" spans="1:9" ht="54" customHeight="1">
      <c r="A29" s="48" t="s">
        <v>63</v>
      </c>
      <c r="B29" s="180"/>
      <c r="C29" s="180"/>
      <c r="D29" s="180"/>
      <c r="E29" s="180"/>
      <c r="F29" s="180"/>
      <c r="G29" s="180"/>
      <c r="H29" s="180"/>
      <c r="I29" s="180"/>
    </row>
    <row r="30" spans="1:11" ht="14.25" customHeight="1">
      <c r="A30" s="48" t="s">
        <v>44</v>
      </c>
      <c r="B30" s="46">
        <v>663</v>
      </c>
      <c r="C30" s="47">
        <f>B30/B51*100</f>
        <v>4.021569685977885</v>
      </c>
      <c r="D30" s="46">
        <v>877.2</v>
      </c>
      <c r="E30" s="47">
        <f>D30/D51*100</f>
        <v>4.6581030921265745</v>
      </c>
      <c r="F30" s="46">
        <v>843.2</v>
      </c>
      <c r="G30" s="47">
        <f>F30/F51*100</f>
        <v>4.59998363383432</v>
      </c>
      <c r="H30" s="46">
        <v>843.2</v>
      </c>
      <c r="I30" s="47">
        <f>H30/H51*100</f>
        <v>4.551613199246436</v>
      </c>
      <c r="K30" t="s">
        <v>2</v>
      </c>
    </row>
    <row r="31" spans="1:9" ht="15.75" customHeight="1">
      <c r="A31" s="48" t="s">
        <v>45</v>
      </c>
      <c r="B31" s="47">
        <v>0</v>
      </c>
      <c r="C31" s="47">
        <f>B31/B51*100</f>
        <v>0</v>
      </c>
      <c r="D31" s="47">
        <v>0</v>
      </c>
      <c r="E31" s="47">
        <f>D31/D51*100</f>
        <v>0</v>
      </c>
      <c r="F31" s="47">
        <v>0</v>
      </c>
      <c r="G31" s="47">
        <f>F31/F51*100</f>
        <v>0</v>
      </c>
      <c r="H31" s="47">
        <v>0</v>
      </c>
      <c r="I31" s="47">
        <f>H31/H51*100</f>
        <v>0</v>
      </c>
    </row>
    <row r="32" spans="1:9" ht="15.75" customHeight="1">
      <c r="A32" s="48" t="s">
        <v>118</v>
      </c>
      <c r="B32" s="47">
        <v>118</v>
      </c>
      <c r="C32" s="47">
        <v>0.7</v>
      </c>
      <c r="D32" s="47">
        <v>30.5</v>
      </c>
      <c r="E32" s="47">
        <f>D32/D51*100</f>
        <v>0.1619609488256504</v>
      </c>
      <c r="F32" s="47">
        <v>25</v>
      </c>
      <c r="G32" s="47">
        <f>F32/F51*100</f>
        <v>0.13638471400125474</v>
      </c>
      <c r="H32" s="47">
        <v>25</v>
      </c>
      <c r="I32" s="47">
        <f>H32/H51*100</f>
        <v>0.1349505810972022</v>
      </c>
    </row>
    <row r="33" spans="1:9" ht="15.75" customHeight="1">
      <c r="A33" s="48" t="s">
        <v>119</v>
      </c>
      <c r="B33" s="47">
        <v>0</v>
      </c>
      <c r="C33" s="47">
        <v>0</v>
      </c>
      <c r="D33" s="47">
        <v>300.6</v>
      </c>
      <c r="E33" s="47">
        <f>D33/D51*100</f>
        <v>1.5962446300652626</v>
      </c>
      <c r="F33" s="47">
        <v>259.8</v>
      </c>
      <c r="G33" s="47">
        <f>F33/F51*100</f>
        <v>1.4173099479010394</v>
      </c>
      <c r="H33" s="47">
        <v>259.8</v>
      </c>
      <c r="I33" s="47">
        <v>0</v>
      </c>
    </row>
    <row r="34" spans="1:9" ht="15.75" customHeight="1">
      <c r="A34" s="48" t="s">
        <v>45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f>F34/F51*100</f>
        <v>0</v>
      </c>
      <c r="H34" s="47">
        <v>0</v>
      </c>
      <c r="I34" s="47">
        <v>0</v>
      </c>
    </row>
    <row r="35" spans="1:9" ht="14.25">
      <c r="A35" s="48" t="s">
        <v>37</v>
      </c>
      <c r="B35" s="180">
        <v>108.5</v>
      </c>
      <c r="C35" s="180">
        <f>B35/B51*100</f>
        <v>0.6581301823960791</v>
      </c>
      <c r="D35" s="180">
        <f>D38+D37</f>
        <v>279.2</v>
      </c>
      <c r="E35" s="180">
        <f>D35/D51*100</f>
        <v>1.482606456135134</v>
      </c>
      <c r="F35" s="180">
        <f>F38+F37</f>
        <v>278.3</v>
      </c>
      <c r="G35" s="180">
        <f>F35/F51*100</f>
        <v>1.5182346362619679</v>
      </c>
      <c r="H35" s="180">
        <f>H38+H37</f>
        <v>278.3</v>
      </c>
      <c r="I35" s="180">
        <f>H35/H51*100</f>
        <v>1.5022698687740552</v>
      </c>
    </row>
    <row r="36" spans="1:9" ht="40.5" customHeight="1">
      <c r="A36" s="49" t="s">
        <v>66</v>
      </c>
      <c r="B36" s="178"/>
      <c r="C36" s="180"/>
      <c r="D36" s="178"/>
      <c r="E36" s="180"/>
      <c r="F36" s="180"/>
      <c r="G36" s="180"/>
      <c r="H36" s="180"/>
      <c r="I36" s="180"/>
    </row>
    <row r="37" spans="1:9" ht="18" customHeight="1">
      <c r="A37" s="49" t="s">
        <v>69</v>
      </c>
      <c r="B37" s="47">
        <v>73.4</v>
      </c>
      <c r="C37" s="47">
        <f>B37/B51*100</f>
        <v>0.4452235519619559</v>
      </c>
      <c r="D37" s="47">
        <v>60</v>
      </c>
      <c r="E37" s="47">
        <f>D37/D51*100</f>
        <v>0.31861170260783683</v>
      </c>
      <c r="F37" s="47">
        <v>25</v>
      </c>
      <c r="G37" s="47">
        <f>F37/F51*100</f>
        <v>0.13638471400125474</v>
      </c>
      <c r="H37" s="47">
        <v>25</v>
      </c>
      <c r="I37" s="47">
        <f>H37/H51*100</f>
        <v>0.1349505810972022</v>
      </c>
    </row>
    <row r="38" spans="1:9" ht="14.25">
      <c r="A38" s="48" t="s">
        <v>45</v>
      </c>
      <c r="B38" s="46">
        <v>35.1</v>
      </c>
      <c r="C38" s="47">
        <f>B38/B51*100</f>
        <v>0.2129066304341233</v>
      </c>
      <c r="D38" s="46">
        <v>219.2</v>
      </c>
      <c r="E38" s="47">
        <f>D38/D51*100</f>
        <v>1.1639947535272972</v>
      </c>
      <c r="F38" s="46">
        <v>253.3</v>
      </c>
      <c r="G38" s="47">
        <f>F38/F51*100</f>
        <v>1.381849922260713</v>
      </c>
      <c r="H38" s="46">
        <v>253.3</v>
      </c>
      <c r="I38" s="47">
        <f>H38/H51*100</f>
        <v>1.3673192876768527</v>
      </c>
    </row>
    <row r="39" spans="1:9" ht="14.25">
      <c r="A39" s="51" t="s">
        <v>38</v>
      </c>
      <c r="B39" s="179">
        <v>6722.9</v>
      </c>
      <c r="C39" s="179">
        <f>B39/B51*100</f>
        <v>40.77920187309309</v>
      </c>
      <c r="D39" s="179">
        <v>6654.4</v>
      </c>
      <c r="E39" s="179">
        <f>D39/D51*100</f>
        <v>35.33616189722649</v>
      </c>
      <c r="F39" s="179">
        <v>6653.9</v>
      </c>
      <c r="G39" s="179">
        <f>F39/F51*100</f>
        <v>36.29960993971795</v>
      </c>
      <c r="H39" s="179">
        <v>8166.6</v>
      </c>
      <c r="I39" s="179">
        <f>H39/H51*100</f>
        <v>44.08349662353647</v>
      </c>
    </row>
    <row r="40" spans="1:9" ht="28.5" customHeight="1">
      <c r="A40" s="52" t="s">
        <v>64</v>
      </c>
      <c r="B40" s="179"/>
      <c r="C40" s="179"/>
      <c r="D40" s="179"/>
      <c r="E40" s="179"/>
      <c r="F40" s="179"/>
      <c r="G40" s="179"/>
      <c r="H40" s="179"/>
      <c r="I40" s="179"/>
    </row>
    <row r="41" spans="1:9" ht="14.25">
      <c r="A41" s="48" t="s">
        <v>39</v>
      </c>
      <c r="B41" s="180">
        <v>6772.9</v>
      </c>
      <c r="C41" s="180">
        <f>B41/B51*100</f>
        <v>41.0824876714323</v>
      </c>
      <c r="D41" s="180">
        <v>6654.4</v>
      </c>
      <c r="E41" s="180">
        <f>D41/D51*100</f>
        <v>35.33616189722649</v>
      </c>
      <c r="F41" s="180">
        <v>6653.9</v>
      </c>
      <c r="G41" s="180">
        <f>F41/F51*100</f>
        <v>36.29960993971795</v>
      </c>
      <c r="H41" s="180">
        <v>8166.6</v>
      </c>
      <c r="I41" s="180">
        <f>H41/H51*100</f>
        <v>44.08349662353647</v>
      </c>
    </row>
    <row r="42" spans="1:9" ht="27.75" customHeight="1">
      <c r="A42" s="48" t="s">
        <v>40</v>
      </c>
      <c r="B42" s="180"/>
      <c r="C42" s="180"/>
      <c r="D42" s="180"/>
      <c r="E42" s="180"/>
      <c r="F42" s="180"/>
      <c r="G42" s="180"/>
      <c r="H42" s="180"/>
      <c r="I42" s="180"/>
    </row>
    <row r="43" spans="1:9" ht="15.75" customHeight="1">
      <c r="A43" s="53" t="s">
        <v>68</v>
      </c>
      <c r="B43" s="177">
        <f>SUM(B45:B46)</f>
        <v>581.5</v>
      </c>
      <c r="C43" s="179">
        <f>B44/B51*100</f>
        <v>0</v>
      </c>
      <c r="D43" s="177">
        <f>SUM(D45:D46)</f>
        <v>743.6</v>
      </c>
      <c r="E43" s="179">
        <f>D43/D51*100</f>
        <v>3.9486610343197914</v>
      </c>
      <c r="F43" s="177">
        <f>SUM(F45:F46)</f>
        <v>756.9</v>
      </c>
      <c r="G43" s="179">
        <f>F43/F51*100</f>
        <v>4.129183601101989</v>
      </c>
      <c r="H43" s="177">
        <f>SUM(H45:H46)</f>
        <v>773.8</v>
      </c>
      <c r="I43" s="179">
        <f>H43/H51*100</f>
        <v>4.176990386120603</v>
      </c>
    </row>
    <row r="44" spans="1:9" ht="54.75" customHeight="1">
      <c r="A44" s="52" t="s">
        <v>85</v>
      </c>
      <c r="B44" s="177"/>
      <c r="C44" s="179"/>
      <c r="D44" s="177"/>
      <c r="E44" s="179"/>
      <c r="F44" s="177"/>
      <c r="G44" s="179"/>
      <c r="H44" s="177"/>
      <c r="I44" s="179"/>
    </row>
    <row r="45" spans="1:9" ht="17.25" customHeight="1">
      <c r="A45" s="49" t="s">
        <v>87</v>
      </c>
      <c r="B45" s="46">
        <v>423.5</v>
      </c>
      <c r="C45" s="47">
        <f>B45/B51*100</f>
        <v>2.5688307119330833</v>
      </c>
      <c r="D45" s="46">
        <v>582.5</v>
      </c>
      <c r="E45" s="47">
        <f>D45/D51*100</f>
        <v>3.093188612817749</v>
      </c>
      <c r="F45" s="46">
        <v>604.8</v>
      </c>
      <c r="G45" s="47">
        <f>F45/F51*100</f>
        <v>3.2994190011183546</v>
      </c>
      <c r="H45" s="46">
        <v>604.8</v>
      </c>
      <c r="I45" s="47">
        <f>H45/H51*100</f>
        <v>3.2647244579035157</v>
      </c>
    </row>
    <row r="46" spans="1:9" ht="18.75" customHeight="1">
      <c r="A46" s="48" t="s">
        <v>45</v>
      </c>
      <c r="B46" s="47">
        <v>158</v>
      </c>
      <c r="C46" s="47">
        <f>B46/B51*100</f>
        <v>0.9583831227518941</v>
      </c>
      <c r="D46" s="47">
        <v>161.1</v>
      </c>
      <c r="E46" s="47">
        <f>D46/D51*100</f>
        <v>0.855472421502042</v>
      </c>
      <c r="F46" s="47">
        <v>152.1</v>
      </c>
      <c r="G46" s="47">
        <f>F46/F51*100</f>
        <v>0.8297645999836338</v>
      </c>
      <c r="H46" s="47">
        <v>169</v>
      </c>
      <c r="I46" s="47">
        <f>H46/H51*100</f>
        <v>0.912265928217087</v>
      </c>
    </row>
    <row r="47" spans="1:9" ht="26.25">
      <c r="A47" s="54" t="s">
        <v>41</v>
      </c>
      <c r="B47" s="58">
        <f>B10+B26+B39+B43</f>
        <v>16486.1</v>
      </c>
      <c r="C47" s="58">
        <f>B47/B51*100</f>
        <v>100</v>
      </c>
      <c r="D47" s="58">
        <f>D10+D26+D39+D43</f>
        <v>18831.699999999997</v>
      </c>
      <c r="E47" s="58">
        <f>D47/D51*100</f>
        <v>100</v>
      </c>
      <c r="F47" s="58">
        <f>F10+F26+F39+F43</f>
        <v>18330.5</v>
      </c>
      <c r="G47" s="58">
        <f>F47/F51*100</f>
        <v>100</v>
      </c>
      <c r="H47" s="58">
        <f>H10+H26+H39+H43</f>
        <v>18525.3</v>
      </c>
      <c r="I47" s="58">
        <f>H47/H51*100</f>
        <v>100</v>
      </c>
    </row>
    <row r="48" spans="1:9" ht="14.25">
      <c r="A48" s="55" t="s">
        <v>43</v>
      </c>
      <c r="B48" s="57">
        <f>B12+B14+B18+B28+B35+B41</f>
        <v>15836.6</v>
      </c>
      <c r="C48" s="57">
        <f>B48/B51*100</f>
        <v>96.06031747957371</v>
      </c>
      <c r="D48" s="57">
        <f>D12+D14+D18+D28+D35+D41</f>
        <v>18088.1</v>
      </c>
      <c r="E48" s="57">
        <f>D48/D51*100</f>
        <v>96.05133896568022</v>
      </c>
      <c r="F48" s="57">
        <f>F12+F14+F18+F28+F35+F41</f>
        <v>17573.6</v>
      </c>
      <c r="G48" s="57">
        <f>F48/F51*100</f>
        <v>95.870816398898</v>
      </c>
      <c r="H48" s="57">
        <f>H12+H14+H18+H28+H35+H41</f>
        <v>17751.5</v>
      </c>
      <c r="I48" s="57">
        <f>H48/H51*100</f>
        <v>95.8230096138794</v>
      </c>
    </row>
    <row r="49" spans="1:9" ht="14.25">
      <c r="A49" s="55" t="s">
        <v>42</v>
      </c>
      <c r="B49" s="57">
        <f>B16+B20+B30+B37+B45</f>
        <v>3079.6</v>
      </c>
      <c r="C49" s="57">
        <f>B49/B51*100</f>
        <v>18.679978891308437</v>
      </c>
      <c r="D49" s="57">
        <f>D16+D20+D30+D37+D45</f>
        <v>5124.599999999999</v>
      </c>
      <c r="E49" s="57">
        <f>D49/D51*100</f>
        <v>27.21262551973534</v>
      </c>
      <c r="F49" s="57">
        <f>F16+F20+F30+F37+F45</f>
        <v>4838</v>
      </c>
      <c r="G49" s="57">
        <f>F49/F51*100</f>
        <v>26.393169853522817</v>
      </c>
      <c r="H49" s="57">
        <f>H16+H20+H30+H37+H45</f>
        <v>3788</v>
      </c>
      <c r="I49" s="57">
        <f>H49/H51*100</f>
        <v>20.44771204784808</v>
      </c>
    </row>
    <row r="50" spans="1:9" ht="26.25">
      <c r="A50" s="54" t="s">
        <v>67</v>
      </c>
      <c r="B50" s="58">
        <f>B17+B21+B22+B31+B38+B46</f>
        <v>193.1</v>
      </c>
      <c r="C50" s="58">
        <f>B50/B51*100</f>
        <v>1.1712897531860174</v>
      </c>
      <c r="D50" s="58">
        <f>D17-D21+D22+D31+D38+D46</f>
        <v>380.29999999999995</v>
      </c>
      <c r="E50" s="58">
        <f>D50/D51*100</f>
        <v>2.0194671750293387</v>
      </c>
      <c r="F50" s="58">
        <f>F17+F21+F22+F31+F38+F46</f>
        <v>405.4</v>
      </c>
      <c r="G50" s="58">
        <f>F50/F51*100</f>
        <v>2.211614522244347</v>
      </c>
      <c r="H50" s="58">
        <f>H17+H21+H22+H31+H38+H46</f>
        <v>422.3</v>
      </c>
      <c r="I50" s="58">
        <f>H50/H51*100</f>
        <v>2.27958521589394</v>
      </c>
    </row>
    <row r="51" spans="1:9" ht="50.25" customHeight="1">
      <c r="A51" s="63" t="s">
        <v>86</v>
      </c>
      <c r="B51" s="56">
        <f>B10+B26+B39+B43</f>
        <v>16486.1</v>
      </c>
      <c r="C51" s="56">
        <f>B51/B51*100</f>
        <v>100</v>
      </c>
      <c r="D51" s="56">
        <f>D10+D26+D39+D43</f>
        <v>18831.699999999997</v>
      </c>
      <c r="E51" s="56">
        <f>D51/D51*100</f>
        <v>100</v>
      </c>
      <c r="F51" s="56">
        <f>F10+F26+F39+F43</f>
        <v>18330.5</v>
      </c>
      <c r="G51" s="56">
        <f>F51/F51*100</f>
        <v>100</v>
      </c>
      <c r="H51" s="56">
        <f>H10+H26+H39+H43</f>
        <v>18525.3</v>
      </c>
      <c r="I51" s="56">
        <f>H51/H51*100</f>
        <v>100</v>
      </c>
    </row>
  </sheetData>
  <sheetProtection/>
  <mergeCells count="92">
    <mergeCell ref="B35:B36"/>
    <mergeCell ref="C35:C36"/>
    <mergeCell ref="B43:B44"/>
    <mergeCell ref="C43:C44"/>
    <mergeCell ref="B39:B40"/>
    <mergeCell ref="C39:C40"/>
    <mergeCell ref="B41:B42"/>
    <mergeCell ref="C41:C42"/>
    <mergeCell ref="B26:B27"/>
    <mergeCell ref="C26:C27"/>
    <mergeCell ref="B28:B29"/>
    <mergeCell ref="C28:C29"/>
    <mergeCell ref="C12:C13"/>
    <mergeCell ref="B14:B15"/>
    <mergeCell ref="C14:C15"/>
    <mergeCell ref="B18:B19"/>
    <mergeCell ref="C18:C19"/>
    <mergeCell ref="F18:F19"/>
    <mergeCell ref="D35:D36"/>
    <mergeCell ref="E35:E36"/>
    <mergeCell ref="B5:G5"/>
    <mergeCell ref="B10:B11"/>
    <mergeCell ref="B6:C7"/>
    <mergeCell ref="C8:C9"/>
    <mergeCell ref="C10:C11"/>
    <mergeCell ref="E8:E9"/>
    <mergeCell ref="B12:B13"/>
    <mergeCell ref="D26:D27"/>
    <mergeCell ref="E26:E27"/>
    <mergeCell ref="H26:H27"/>
    <mergeCell ref="D14:D15"/>
    <mergeCell ref="E14:E15"/>
    <mergeCell ref="H14:H15"/>
    <mergeCell ref="G26:G27"/>
    <mergeCell ref="D18:D19"/>
    <mergeCell ref="E18:E19"/>
    <mergeCell ref="H18:H19"/>
    <mergeCell ref="D28:D29"/>
    <mergeCell ref="E28:E29"/>
    <mergeCell ref="H28:H29"/>
    <mergeCell ref="F28:F29"/>
    <mergeCell ref="G28:G29"/>
    <mergeCell ref="H10:H11"/>
    <mergeCell ref="D10:D11"/>
    <mergeCell ref="E10:E11"/>
    <mergeCell ref="I12:I13"/>
    <mergeCell ref="E12:E13"/>
    <mergeCell ref="H12:H13"/>
    <mergeCell ref="F12:F13"/>
    <mergeCell ref="G12:G13"/>
    <mergeCell ref="D39:D40"/>
    <mergeCell ref="E39:E40"/>
    <mergeCell ref="H39:H40"/>
    <mergeCell ref="I39:I40"/>
    <mergeCell ref="F39:F40"/>
    <mergeCell ref="G39:G40"/>
    <mergeCell ref="D41:D42"/>
    <mergeCell ref="E41:E42"/>
    <mergeCell ref="H41:H42"/>
    <mergeCell ref="I41:I42"/>
    <mergeCell ref="F41:F42"/>
    <mergeCell ref="G41:G42"/>
    <mergeCell ref="H43:H44"/>
    <mergeCell ref="I43:I44"/>
    <mergeCell ref="F43:F44"/>
    <mergeCell ref="G43:G44"/>
    <mergeCell ref="H35:H36"/>
    <mergeCell ref="I35:I36"/>
    <mergeCell ref="I28:I29"/>
    <mergeCell ref="F26:F27"/>
    <mergeCell ref="F35:F36"/>
    <mergeCell ref="G35:G36"/>
    <mergeCell ref="G18:G19"/>
    <mergeCell ref="I14:I15"/>
    <mergeCell ref="G1:I2"/>
    <mergeCell ref="A3:I3"/>
    <mergeCell ref="H5:I5"/>
    <mergeCell ref="D6:E7"/>
    <mergeCell ref="H6:I7"/>
    <mergeCell ref="F6:G7"/>
    <mergeCell ref="F10:F11"/>
    <mergeCell ref="D12:D13"/>
    <mergeCell ref="D43:D44"/>
    <mergeCell ref="G8:G9"/>
    <mergeCell ref="G10:G11"/>
    <mergeCell ref="I10:I11"/>
    <mergeCell ref="I8:I9"/>
    <mergeCell ref="I26:I27"/>
    <mergeCell ref="E43:E44"/>
    <mergeCell ref="F14:F15"/>
    <mergeCell ref="G14:G15"/>
    <mergeCell ref="I18:I19"/>
  </mergeCells>
  <printOptions/>
  <pageMargins left="0.41" right="0.16" top="0.5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1  </dc:creator>
  <cp:keywords/>
  <dc:description/>
  <cp:lastModifiedBy>Comp</cp:lastModifiedBy>
  <cp:lastPrinted>2012-02-14T11:48:53Z</cp:lastPrinted>
  <dcterms:created xsi:type="dcterms:W3CDTF">2011-01-05T14:55:17Z</dcterms:created>
  <dcterms:modified xsi:type="dcterms:W3CDTF">2017-01-25T12:05:15Z</dcterms:modified>
  <cp:category/>
  <cp:version/>
  <cp:contentType/>
  <cp:contentStatus/>
</cp:coreProperties>
</file>